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a\Desktop\"/>
    </mc:Choice>
  </mc:AlternateContent>
  <bookViews>
    <workbookView xWindow="0" yWindow="120" windowWidth="19440" windowHeight="7560" tabRatio="801" firstSheet="1" activeTab="5"/>
  </bookViews>
  <sheets>
    <sheet name="Mast.l. (2)" sheetId="13" r:id="rId1"/>
    <sheet name="St.k. 1." sheetId="2" r:id="rId2"/>
    <sheet name="prot. 1." sheetId="8" r:id="rId3"/>
    <sheet name="St.k. 2" sheetId="4" r:id="rId4"/>
    <sheet name="prot.  2" sheetId="14" r:id="rId5"/>
    <sheet name="St.k. 3" sheetId="5" r:id="rId6"/>
    <sheet name="prot. 3." sheetId="10" r:id="rId7"/>
    <sheet name="St.k. 4" sheetId="6" r:id="rId8"/>
    <sheet name="prot.  4" sheetId="9" r:id="rId9"/>
    <sheet name="Jump-off 4" sheetId="17" r:id="rId10"/>
    <sheet name="St.k. 5" sheetId="7" r:id="rId11"/>
    <sheet name="prot. 5" sheetId="12" r:id="rId12"/>
    <sheet name="St.k. 6" sheetId="16" r:id="rId13"/>
    <sheet name="prot.6" sheetId="15" r:id="rId14"/>
  </sheets>
  <definedNames>
    <definedName name="_xlnm.Print_Area" localSheetId="9">'Jump-off 4'!$A$1:$R$24</definedName>
    <definedName name="_xlnm.Print_Area" localSheetId="1">'St.k. 1.'!$A$1:$N$20</definedName>
    <definedName name="_xlnm.Print_Titles" localSheetId="4">'prot.  2'!$13:$14</definedName>
    <definedName name="_xlnm.Print_Titles" localSheetId="8">'prot.  4'!$13:$14</definedName>
    <definedName name="_xlnm.Print_Titles" localSheetId="2">'prot. 1.'!$13:$14</definedName>
    <definedName name="_xlnm.Print_Titles" localSheetId="6">'prot. 3.'!$13:$14</definedName>
    <definedName name="_xlnm.Print_Titles" localSheetId="11">'prot. 5'!$13:$13</definedName>
    <definedName name="_xlnm.Print_Titles" localSheetId="13">prot.6!$13:$13</definedName>
  </definedNames>
  <calcPr calcId="152511"/>
</workbook>
</file>

<file path=xl/calcChain.xml><?xml version="1.0" encoding="utf-8"?>
<calcChain xmlns="http://schemas.openxmlformats.org/spreadsheetml/2006/main">
  <c r="B18" i="15" l="1"/>
  <c r="C18" i="15"/>
  <c r="D18" i="15"/>
  <c r="B19" i="15"/>
  <c r="C19" i="15"/>
  <c r="D19" i="15"/>
  <c r="B20" i="15"/>
  <c r="C20" i="15"/>
  <c r="D20" i="15"/>
  <c r="B21" i="15"/>
  <c r="C21" i="15"/>
  <c r="D21" i="15"/>
  <c r="B22" i="15"/>
  <c r="C22" i="15"/>
  <c r="D22" i="15"/>
  <c r="B23" i="15"/>
  <c r="C23" i="15"/>
  <c r="D23" i="15"/>
  <c r="B24" i="15"/>
  <c r="C24" i="15"/>
  <c r="D24" i="15"/>
  <c r="B25" i="15"/>
  <c r="C25" i="15"/>
  <c r="D25" i="15"/>
  <c r="B15" i="15"/>
  <c r="C15" i="15"/>
  <c r="D15" i="15"/>
  <c r="B16" i="15"/>
  <c r="C16" i="15"/>
  <c r="D16" i="15"/>
  <c r="B17" i="15"/>
  <c r="C17" i="15"/>
  <c r="D17" i="15"/>
  <c r="D14" i="15"/>
  <c r="C14" i="15"/>
  <c r="B14" i="15"/>
  <c r="P16" i="15"/>
  <c r="R16" i="15"/>
  <c r="P17" i="15"/>
  <c r="R17" i="15"/>
  <c r="P18" i="15"/>
  <c r="R18" i="15"/>
  <c r="P19" i="15"/>
  <c r="T19" i="15" s="1"/>
  <c r="K5" i="16" s="1"/>
  <c r="R19" i="15"/>
  <c r="P20" i="15"/>
  <c r="T20" i="15" s="1"/>
  <c r="K12" i="16" s="1"/>
  <c r="R20" i="15"/>
  <c r="P21" i="15"/>
  <c r="R21" i="15"/>
  <c r="P22" i="15"/>
  <c r="R22" i="15"/>
  <c r="P23" i="15"/>
  <c r="R23" i="15"/>
  <c r="P15" i="15"/>
  <c r="R15" i="15"/>
  <c r="P14" i="15"/>
  <c r="P14" i="12"/>
  <c r="P15" i="12"/>
  <c r="R15" i="12"/>
  <c r="T15" i="12" s="1"/>
  <c r="P16" i="12"/>
  <c r="R16" i="12"/>
  <c r="T16" i="12" s="1"/>
  <c r="P17" i="12"/>
  <c r="R17" i="12"/>
  <c r="T17" i="12" s="1"/>
  <c r="P18" i="12"/>
  <c r="R18" i="12"/>
  <c r="T18" i="12" s="1"/>
  <c r="P19" i="12"/>
  <c r="K7" i="7" s="1"/>
  <c r="R19" i="12"/>
  <c r="M7" i="7" s="1"/>
  <c r="T19" i="12"/>
  <c r="P20" i="12"/>
  <c r="R20" i="12"/>
  <c r="T20" i="12" s="1"/>
  <c r="P21" i="12"/>
  <c r="R21" i="12"/>
  <c r="T21" i="12" s="1"/>
  <c r="O9" i="7" s="1"/>
  <c r="L11" i="7"/>
  <c r="N11" i="7"/>
  <c r="L6" i="7"/>
  <c r="N6" i="7"/>
  <c r="L8" i="7"/>
  <c r="N8" i="7"/>
  <c r="L5" i="7"/>
  <c r="N5" i="7"/>
  <c r="L10" i="7"/>
  <c r="N10" i="7"/>
  <c r="L7" i="7"/>
  <c r="N7" i="7"/>
  <c r="L12" i="7"/>
  <c r="N12" i="7"/>
  <c r="L9" i="7"/>
  <c r="N9" i="7"/>
  <c r="K10" i="7"/>
  <c r="K9" i="7"/>
  <c r="B15" i="12"/>
  <c r="C15" i="12"/>
  <c r="D15" i="12"/>
  <c r="B16" i="12"/>
  <c r="C16" i="12"/>
  <c r="D16" i="12"/>
  <c r="B17" i="12"/>
  <c r="C17" i="12"/>
  <c r="D17" i="12"/>
  <c r="B18" i="12"/>
  <c r="C18" i="12"/>
  <c r="D18" i="12"/>
  <c r="B19" i="12"/>
  <c r="C19" i="12"/>
  <c r="D19" i="12"/>
  <c r="B20" i="12"/>
  <c r="C20" i="12"/>
  <c r="D20" i="12"/>
  <c r="B21" i="12"/>
  <c r="C21" i="12"/>
  <c r="D21" i="12"/>
  <c r="D14" i="12"/>
  <c r="C14" i="12"/>
  <c r="B14" i="12"/>
  <c r="P11" i="6"/>
  <c r="P8" i="6"/>
  <c r="P7" i="6"/>
  <c r="P6" i="6"/>
  <c r="P5" i="6"/>
  <c r="P9" i="6"/>
  <c r="P10" i="6"/>
  <c r="K11" i="6"/>
  <c r="L11" i="6"/>
  <c r="L14" i="6"/>
  <c r="K8" i="6"/>
  <c r="L8" i="6"/>
  <c r="K7" i="6"/>
  <c r="L7" i="6"/>
  <c r="K12" i="6"/>
  <c r="L12" i="6"/>
  <c r="L13" i="6"/>
  <c r="K6" i="6"/>
  <c r="L6" i="6"/>
  <c r="K5" i="6"/>
  <c r="L5" i="6"/>
  <c r="K9" i="6"/>
  <c r="L9" i="6"/>
  <c r="N10" i="6"/>
  <c r="M10" i="6"/>
  <c r="L10" i="6"/>
  <c r="K10" i="6"/>
  <c r="N16" i="17"/>
  <c r="P16" i="17"/>
  <c r="Q8" i="6" s="1"/>
  <c r="N17" i="17"/>
  <c r="O7" i="6" s="1"/>
  <c r="P17" i="17"/>
  <c r="Q7" i="6" s="1"/>
  <c r="N19" i="17"/>
  <c r="P19" i="17"/>
  <c r="Q6" i="6" s="1"/>
  <c r="N20" i="17"/>
  <c r="O5" i="6" s="1"/>
  <c r="P20" i="17"/>
  <c r="Q20" i="17" s="1"/>
  <c r="R5" i="6" s="1"/>
  <c r="N21" i="17"/>
  <c r="O9" i="6" s="1"/>
  <c r="P21" i="17"/>
  <c r="Q9" i="6" s="1"/>
  <c r="B16" i="17"/>
  <c r="C17" i="17"/>
  <c r="D18" i="17"/>
  <c r="C21" i="17"/>
  <c r="B14" i="17"/>
  <c r="C16" i="9"/>
  <c r="B15" i="17" s="1"/>
  <c r="D16" i="9"/>
  <c r="C15" i="17" s="1"/>
  <c r="E16" i="9"/>
  <c r="D15" i="17" s="1"/>
  <c r="C17" i="9"/>
  <c r="D17" i="9"/>
  <c r="E17" i="9"/>
  <c r="C18" i="9"/>
  <c r="D18" i="9"/>
  <c r="C16" i="17" s="1"/>
  <c r="E18" i="9"/>
  <c r="D16" i="17" s="1"/>
  <c r="C19" i="9"/>
  <c r="D19" i="9"/>
  <c r="E19" i="9"/>
  <c r="C20" i="9"/>
  <c r="B17" i="17" s="1"/>
  <c r="D20" i="9"/>
  <c r="E20" i="9"/>
  <c r="D17" i="17" s="1"/>
  <c r="C21" i="9"/>
  <c r="B18" i="17" s="1"/>
  <c r="D21" i="9"/>
  <c r="C18" i="17" s="1"/>
  <c r="E21" i="9"/>
  <c r="C22" i="9"/>
  <c r="D22" i="9"/>
  <c r="E22" i="9"/>
  <c r="C23" i="9"/>
  <c r="B19" i="17" s="1"/>
  <c r="D23" i="9"/>
  <c r="C19" i="17" s="1"/>
  <c r="E23" i="9"/>
  <c r="D19" i="17" s="1"/>
  <c r="C24" i="9"/>
  <c r="B20" i="17" s="1"/>
  <c r="D24" i="9"/>
  <c r="C20" i="17" s="1"/>
  <c r="E24" i="9"/>
  <c r="D20" i="17" s="1"/>
  <c r="C25" i="9"/>
  <c r="B21" i="17" s="1"/>
  <c r="D25" i="9"/>
  <c r="E25" i="9"/>
  <c r="D21" i="17" s="1"/>
  <c r="E15" i="9"/>
  <c r="D14" i="17" s="1"/>
  <c r="D15" i="9"/>
  <c r="C14" i="17" s="1"/>
  <c r="C15" i="9"/>
  <c r="AA7" i="10"/>
  <c r="N7" i="10"/>
  <c r="K9" i="5"/>
  <c r="L9" i="5"/>
  <c r="O9" i="5"/>
  <c r="P9" i="5"/>
  <c r="K10" i="5"/>
  <c r="L10" i="5"/>
  <c r="O10" i="5"/>
  <c r="P10" i="5"/>
  <c r="K16" i="5"/>
  <c r="L16" i="5"/>
  <c r="P16" i="5"/>
  <c r="K8" i="5"/>
  <c r="L8" i="5"/>
  <c r="O8" i="5"/>
  <c r="P8" i="5"/>
  <c r="K18" i="5"/>
  <c r="L18" i="5"/>
  <c r="K7" i="5"/>
  <c r="L7" i="5"/>
  <c r="O7" i="5"/>
  <c r="P7" i="5"/>
  <c r="K15" i="5"/>
  <c r="L15" i="5"/>
  <c r="P15" i="5"/>
  <c r="L13" i="5"/>
  <c r="O13" i="5"/>
  <c r="P13" i="5"/>
  <c r="L17" i="5"/>
  <c r="P17" i="5"/>
  <c r="K5" i="5"/>
  <c r="L5" i="5"/>
  <c r="O5" i="5"/>
  <c r="P5" i="5"/>
  <c r="K12" i="5"/>
  <c r="L12" i="5"/>
  <c r="P12" i="5"/>
  <c r="K6" i="5"/>
  <c r="L6" i="5"/>
  <c r="O6" i="5"/>
  <c r="P6" i="5"/>
  <c r="L14" i="5"/>
  <c r="O14" i="5"/>
  <c r="P14" i="5"/>
  <c r="P11" i="5"/>
  <c r="O11" i="5"/>
  <c r="L11" i="5"/>
  <c r="K11" i="5"/>
  <c r="B27" i="10"/>
  <c r="C27" i="10"/>
  <c r="D27" i="10"/>
  <c r="B28" i="10"/>
  <c r="C28" i="10"/>
  <c r="D28" i="10"/>
  <c r="B29" i="10"/>
  <c r="C29" i="10"/>
  <c r="D29" i="10"/>
  <c r="B16" i="10"/>
  <c r="C16" i="10"/>
  <c r="D16" i="10"/>
  <c r="B17" i="10"/>
  <c r="C17" i="10"/>
  <c r="D17" i="10"/>
  <c r="B18" i="10"/>
  <c r="C18" i="10"/>
  <c r="D18" i="10"/>
  <c r="B19" i="10"/>
  <c r="C19" i="10"/>
  <c r="D19" i="10"/>
  <c r="B20" i="10"/>
  <c r="C20" i="10"/>
  <c r="D20" i="10"/>
  <c r="B21" i="10"/>
  <c r="C21" i="10"/>
  <c r="D21" i="10"/>
  <c r="B22" i="10"/>
  <c r="C22" i="10"/>
  <c r="D22" i="10"/>
  <c r="B23" i="10"/>
  <c r="C23" i="10"/>
  <c r="D23" i="10"/>
  <c r="B24" i="10"/>
  <c r="C24" i="10"/>
  <c r="D24" i="10"/>
  <c r="B25" i="10"/>
  <c r="C25" i="10"/>
  <c r="D25" i="10"/>
  <c r="B26" i="10"/>
  <c r="C26" i="10"/>
  <c r="D26" i="10"/>
  <c r="D15" i="10"/>
  <c r="C15" i="10"/>
  <c r="B15" i="10"/>
  <c r="E35" i="14"/>
  <c r="L11" i="4"/>
  <c r="L10" i="4"/>
  <c r="L8" i="4"/>
  <c r="L23" i="4"/>
  <c r="L9" i="4"/>
  <c r="L20" i="4"/>
  <c r="L21" i="4"/>
  <c r="L22" i="4"/>
  <c r="K19" i="4"/>
  <c r="L19" i="4"/>
  <c r="K13" i="4"/>
  <c r="L13" i="4"/>
  <c r="K5" i="4"/>
  <c r="L5" i="4"/>
  <c r="M5" i="4"/>
  <c r="L14" i="4"/>
  <c r="L17" i="4"/>
  <c r="L18" i="4"/>
  <c r="L24" i="4"/>
  <c r="L12" i="4"/>
  <c r="L15" i="4"/>
  <c r="K7" i="4"/>
  <c r="L7" i="4"/>
  <c r="L16" i="4"/>
  <c r="L25" i="4"/>
  <c r="L6" i="4"/>
  <c r="S24" i="14"/>
  <c r="K22" i="4" s="1"/>
  <c r="U24" i="14"/>
  <c r="M22" i="4" s="1"/>
  <c r="S25" i="14"/>
  <c r="U25" i="14"/>
  <c r="M19" i="4" s="1"/>
  <c r="S26" i="14"/>
  <c r="U26" i="14"/>
  <c r="V26" i="14" s="1"/>
  <c r="N13" i="4" s="1"/>
  <c r="S27" i="14"/>
  <c r="U27" i="14"/>
  <c r="S28" i="14"/>
  <c r="K14" i="4" s="1"/>
  <c r="U28" i="14"/>
  <c r="M14" i="4" s="1"/>
  <c r="S29" i="14"/>
  <c r="K17" i="4" s="1"/>
  <c r="U29" i="14"/>
  <c r="V29" i="14" s="1"/>
  <c r="N17" i="4" s="1"/>
  <c r="S30" i="14"/>
  <c r="K18" i="4" s="1"/>
  <c r="U30" i="14"/>
  <c r="M18" i="4" s="1"/>
  <c r="S31" i="14"/>
  <c r="K24" i="4" s="1"/>
  <c r="U31" i="14"/>
  <c r="M24" i="4" s="1"/>
  <c r="S32" i="14"/>
  <c r="K12" i="4" s="1"/>
  <c r="U32" i="14"/>
  <c r="M12" i="4" s="1"/>
  <c r="S33" i="14"/>
  <c r="K15" i="4" s="1"/>
  <c r="U33" i="14"/>
  <c r="M15" i="4" s="1"/>
  <c r="S34" i="14"/>
  <c r="U34" i="14"/>
  <c r="V34" i="14" s="1"/>
  <c r="N7" i="4" s="1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C36" i="14"/>
  <c r="D36" i="14"/>
  <c r="E36" i="14"/>
  <c r="E15" i="14"/>
  <c r="D15" i="14"/>
  <c r="C15" i="14"/>
  <c r="K10" i="2"/>
  <c r="L10" i="2"/>
  <c r="K7" i="2"/>
  <c r="L7" i="2"/>
  <c r="K6" i="2"/>
  <c r="L6" i="2"/>
  <c r="K14" i="2"/>
  <c r="L14" i="2"/>
  <c r="K5" i="2"/>
  <c r="L5" i="2"/>
  <c r="L15" i="2"/>
  <c r="K8" i="2"/>
  <c r="L8" i="2"/>
  <c r="K12" i="2"/>
  <c r="L12" i="2"/>
  <c r="K9" i="2"/>
  <c r="L9" i="2"/>
  <c r="S17" i="8"/>
  <c r="U17" i="8"/>
  <c r="M10" i="2" s="1"/>
  <c r="S18" i="8"/>
  <c r="U18" i="8"/>
  <c r="M7" i="2" s="1"/>
  <c r="S19" i="8"/>
  <c r="U19" i="8"/>
  <c r="V19" i="8" s="1"/>
  <c r="N6" i="2" s="1"/>
  <c r="S20" i="8"/>
  <c r="U20" i="8"/>
  <c r="V20" i="8" s="1"/>
  <c r="N14" i="2" s="1"/>
  <c r="S21" i="8"/>
  <c r="U21" i="8"/>
  <c r="M5" i="2" s="1"/>
  <c r="S22" i="8"/>
  <c r="U22" i="8"/>
  <c r="M15" i="2" s="1"/>
  <c r="S24" i="8"/>
  <c r="U24" i="8"/>
  <c r="M8" i="2" s="1"/>
  <c r="S25" i="8"/>
  <c r="U25" i="8"/>
  <c r="M12" i="2" s="1"/>
  <c r="N16" i="2"/>
  <c r="S27" i="8"/>
  <c r="U27" i="8"/>
  <c r="V27" i="8" s="1"/>
  <c r="N9" i="2" s="1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C27" i="8"/>
  <c r="D27" i="8"/>
  <c r="E27" i="8"/>
  <c r="K13" i="2"/>
  <c r="L13" i="2"/>
  <c r="K11" i="2"/>
  <c r="L11" i="2"/>
  <c r="E15" i="8"/>
  <c r="D15" i="8"/>
  <c r="C15" i="8"/>
  <c r="N15" i="17"/>
  <c r="O11" i="6" s="1"/>
  <c r="P15" i="17"/>
  <c r="P14" i="17"/>
  <c r="Q10" i="6" s="1"/>
  <c r="N14" i="17"/>
  <c r="O10" i="6" s="1"/>
  <c r="T23" i="15" l="1"/>
  <c r="K15" i="16" s="1"/>
  <c r="T18" i="15"/>
  <c r="K14" i="16" s="1"/>
  <c r="T21" i="15"/>
  <c r="K13" i="16" s="1"/>
  <c r="T22" i="15"/>
  <c r="K7" i="16" s="1"/>
  <c r="T17" i="15"/>
  <c r="K11" i="16" s="1"/>
  <c r="T16" i="15"/>
  <c r="K16" i="16" s="1"/>
  <c r="T15" i="15"/>
  <c r="K9" i="16" s="1"/>
  <c r="M12" i="7"/>
  <c r="K12" i="7"/>
  <c r="O7" i="7"/>
  <c r="O10" i="7"/>
  <c r="M9" i="7"/>
  <c r="O12" i="7"/>
  <c r="M10" i="7"/>
  <c r="Q5" i="6"/>
  <c r="Q15" i="17"/>
  <c r="R11" i="6" s="1"/>
  <c r="R12" i="6"/>
  <c r="Q16" i="17"/>
  <c r="R8" i="6" s="1"/>
  <c r="Q19" i="17"/>
  <c r="R6" i="6" s="1"/>
  <c r="Q11" i="6"/>
  <c r="Q21" i="17"/>
  <c r="R9" i="6" s="1"/>
  <c r="Q17" i="17"/>
  <c r="R7" i="6" s="1"/>
  <c r="O6" i="6"/>
  <c r="O8" i="6"/>
  <c r="M7" i="4"/>
  <c r="V33" i="14"/>
  <c r="N15" i="4" s="1"/>
  <c r="V30" i="14"/>
  <c r="N18" i="4" s="1"/>
  <c r="M17" i="4"/>
  <c r="V28" i="14"/>
  <c r="N14" i="4" s="1"/>
  <c r="V31" i="14"/>
  <c r="N24" i="4" s="1"/>
  <c r="M13" i="4"/>
  <c r="V27" i="14"/>
  <c r="N5" i="4" s="1"/>
  <c r="V25" i="14"/>
  <c r="N19" i="4" s="1"/>
  <c r="V32" i="14"/>
  <c r="N12" i="4" s="1"/>
  <c r="V24" i="14"/>
  <c r="N22" i="4" s="1"/>
  <c r="M9" i="2"/>
  <c r="V25" i="8"/>
  <c r="N12" i="2" s="1"/>
  <c r="V24" i="8"/>
  <c r="N8" i="2" s="1"/>
  <c r="N17" i="2"/>
  <c r="V22" i="8"/>
  <c r="N15" i="2" s="1"/>
  <c r="K15" i="2"/>
  <c r="V21" i="8"/>
  <c r="N5" i="2" s="1"/>
  <c r="M14" i="2"/>
  <c r="M6" i="2"/>
  <c r="V18" i="8"/>
  <c r="N7" i="2" s="1"/>
  <c r="V17" i="8"/>
  <c r="N10" i="2" s="1"/>
  <c r="Q14" i="17"/>
  <c r="R10" i="6" s="1"/>
  <c r="R25" i="15" l="1"/>
  <c r="T25" i="15" s="1"/>
  <c r="K10" i="16" s="1"/>
  <c r="P25" i="15"/>
  <c r="R24" i="15"/>
  <c r="T24" i="15" s="1"/>
  <c r="K8" i="16" s="1"/>
  <c r="P24" i="15"/>
  <c r="R14" i="15"/>
  <c r="T14" i="15" s="1"/>
  <c r="K6" i="16" s="1"/>
  <c r="U36" i="14" l="1"/>
  <c r="M25" i="4" s="1"/>
  <c r="S36" i="14"/>
  <c r="K25" i="4" s="1"/>
  <c r="U35" i="14"/>
  <c r="M16" i="4" s="1"/>
  <c r="S35" i="14"/>
  <c r="K16" i="4" s="1"/>
  <c r="U23" i="14"/>
  <c r="M21" i="4" s="1"/>
  <c r="S23" i="14"/>
  <c r="K21" i="4" s="1"/>
  <c r="U22" i="14"/>
  <c r="M20" i="4" s="1"/>
  <c r="S22" i="14"/>
  <c r="K20" i="4" s="1"/>
  <c r="U21" i="14"/>
  <c r="S21" i="14"/>
  <c r="K9" i="4" s="1"/>
  <c r="U20" i="14"/>
  <c r="M23" i="4" s="1"/>
  <c r="S20" i="14"/>
  <c r="K23" i="4" s="1"/>
  <c r="U19" i="14"/>
  <c r="M8" i="4" s="1"/>
  <c r="S19" i="14"/>
  <c r="K8" i="4" s="1"/>
  <c r="U17" i="14"/>
  <c r="M10" i="4" s="1"/>
  <c r="S17" i="14"/>
  <c r="K10" i="4" s="1"/>
  <c r="U16" i="14"/>
  <c r="M11" i="4" s="1"/>
  <c r="S16" i="14"/>
  <c r="K11" i="4" s="1"/>
  <c r="U15" i="14"/>
  <c r="M6" i="4" s="1"/>
  <c r="S15" i="14"/>
  <c r="K6" i="4" s="1"/>
  <c r="N7" i="14"/>
  <c r="N26" i="4" l="1"/>
  <c r="V15" i="14"/>
  <c r="N6" i="4" s="1"/>
  <c r="V17" i="14"/>
  <c r="N10" i="4" s="1"/>
  <c r="V19" i="14"/>
  <c r="N8" i="4" s="1"/>
  <c r="V23" i="14"/>
  <c r="N21" i="4" s="1"/>
  <c r="V21" i="14"/>
  <c r="N9" i="4" s="1"/>
  <c r="M9" i="4"/>
  <c r="V35" i="14"/>
  <c r="N16" i="4" s="1"/>
  <c r="V16" i="14"/>
  <c r="N11" i="4" s="1"/>
  <c r="V20" i="14"/>
  <c r="N23" i="4" s="1"/>
  <c r="V36" i="14"/>
  <c r="N25" i="4" s="1"/>
  <c r="V22" i="14"/>
  <c r="N20" i="4" s="1"/>
  <c r="K5" i="7"/>
  <c r="K8" i="7"/>
  <c r="M6" i="7"/>
  <c r="K6" i="7"/>
  <c r="R14" i="12"/>
  <c r="K11" i="7"/>
  <c r="AB29" i="10"/>
  <c r="Q14" i="5" s="1"/>
  <c r="Z29" i="10"/>
  <c r="Q29" i="10"/>
  <c r="M14" i="5" s="1"/>
  <c r="O29" i="10"/>
  <c r="K14" i="5" s="1"/>
  <c r="AB28" i="10"/>
  <c r="Q6" i="5" s="1"/>
  <c r="Z28" i="10"/>
  <c r="Q28" i="10"/>
  <c r="M6" i="5" s="1"/>
  <c r="O28" i="10"/>
  <c r="AB27" i="10"/>
  <c r="Q12" i="5" s="1"/>
  <c r="Z27" i="10"/>
  <c r="O12" i="5" s="1"/>
  <c r="Q27" i="10"/>
  <c r="M12" i="5" s="1"/>
  <c r="O27" i="10"/>
  <c r="AB26" i="10"/>
  <c r="Q5" i="5" s="1"/>
  <c r="Z26" i="10"/>
  <c r="Q26" i="10"/>
  <c r="M5" i="5" s="1"/>
  <c r="O26" i="10"/>
  <c r="AB25" i="10"/>
  <c r="Q17" i="5" s="1"/>
  <c r="Z25" i="10"/>
  <c r="O17" i="5" s="1"/>
  <c r="Q25" i="10"/>
  <c r="M17" i="5" s="1"/>
  <c r="O25" i="10"/>
  <c r="K17" i="5" s="1"/>
  <c r="AB24" i="10"/>
  <c r="Q13" i="5" s="1"/>
  <c r="Z24" i="10"/>
  <c r="Q24" i="10"/>
  <c r="M13" i="5" s="1"/>
  <c r="O24" i="10"/>
  <c r="K13" i="5" s="1"/>
  <c r="AB22" i="10"/>
  <c r="Q15" i="5" s="1"/>
  <c r="Z22" i="10"/>
  <c r="O15" i="5" s="1"/>
  <c r="Q22" i="10"/>
  <c r="M15" i="5" s="1"/>
  <c r="O22" i="10"/>
  <c r="AB21" i="10"/>
  <c r="Q7" i="5" s="1"/>
  <c r="Z21" i="10"/>
  <c r="Q21" i="10"/>
  <c r="M7" i="5" s="1"/>
  <c r="O21" i="10"/>
  <c r="Q20" i="10"/>
  <c r="M18" i="5" s="1"/>
  <c r="O20" i="10"/>
  <c r="AB19" i="10"/>
  <c r="Q8" i="5" s="1"/>
  <c r="Z19" i="10"/>
  <c r="Q19" i="10"/>
  <c r="M8" i="5" s="1"/>
  <c r="O19" i="10"/>
  <c r="Q16" i="5"/>
  <c r="Z18" i="10"/>
  <c r="O16" i="5" s="1"/>
  <c r="Q18" i="10"/>
  <c r="M16" i="5" s="1"/>
  <c r="O18" i="10"/>
  <c r="AB17" i="10"/>
  <c r="Q10" i="5" s="1"/>
  <c r="Z17" i="10"/>
  <c r="Q17" i="10"/>
  <c r="M10" i="5" s="1"/>
  <c r="O17" i="10"/>
  <c r="AB16" i="10"/>
  <c r="Q9" i="5" s="1"/>
  <c r="Z16" i="10"/>
  <c r="Q16" i="10"/>
  <c r="M9" i="5" s="1"/>
  <c r="O16" i="10"/>
  <c r="AB15" i="10"/>
  <c r="Q11" i="5" s="1"/>
  <c r="Z15" i="10"/>
  <c r="Q15" i="10"/>
  <c r="M11" i="5" s="1"/>
  <c r="O15" i="10"/>
  <c r="M11" i="7" l="1"/>
  <c r="T14" i="12"/>
  <c r="O11" i="7" s="1"/>
  <c r="M5" i="7"/>
  <c r="O8" i="7"/>
  <c r="M8" i="7"/>
  <c r="O6" i="7"/>
  <c r="O5" i="7"/>
  <c r="R15" i="10"/>
  <c r="AC15" i="10"/>
  <c r="R11" i="5" s="1"/>
  <c r="R16" i="10"/>
  <c r="AC16" i="10"/>
  <c r="R9" i="5" s="1"/>
  <c r="R17" i="10"/>
  <c r="AC17" i="10"/>
  <c r="R10" i="5" s="1"/>
  <c r="R18" i="10"/>
  <c r="AC18" i="10"/>
  <c r="R16" i="5" s="1"/>
  <c r="R19" i="10"/>
  <c r="AC19" i="10"/>
  <c r="R8" i="5" s="1"/>
  <c r="R20" i="10"/>
  <c r="R21" i="10"/>
  <c r="AC21" i="10"/>
  <c r="R7" i="5" s="1"/>
  <c r="R22" i="10"/>
  <c r="AC22" i="10"/>
  <c r="R15" i="5" s="1"/>
  <c r="R24" i="10"/>
  <c r="AC24" i="10"/>
  <c r="R13" i="5" s="1"/>
  <c r="R25" i="10"/>
  <c r="AC25" i="10"/>
  <c r="R17" i="5" s="1"/>
  <c r="R26" i="10"/>
  <c r="AC26" i="10"/>
  <c r="R5" i="5" s="1"/>
  <c r="R27" i="10"/>
  <c r="AC27" i="10"/>
  <c r="R12" i="5" s="1"/>
  <c r="R28" i="10"/>
  <c r="AC28" i="10"/>
  <c r="R6" i="5" s="1"/>
  <c r="R29" i="10"/>
  <c r="AC29" i="10"/>
  <c r="R14" i="5" s="1"/>
  <c r="N6" i="5" l="1"/>
  <c r="AD28" i="10"/>
  <c r="S6" i="5" s="1"/>
  <c r="N18" i="5"/>
  <c r="S18" i="5"/>
  <c r="AD29" i="10"/>
  <c r="S14" i="5" s="1"/>
  <c r="N14" i="5"/>
  <c r="N17" i="5"/>
  <c r="AD25" i="10"/>
  <c r="S17" i="5" s="1"/>
  <c r="N7" i="5"/>
  <c r="AD21" i="10"/>
  <c r="S7" i="5" s="1"/>
  <c r="N8" i="5"/>
  <c r="AD19" i="10"/>
  <c r="S8" i="5" s="1"/>
  <c r="N11" i="5"/>
  <c r="AD15" i="10"/>
  <c r="S11" i="5" s="1"/>
  <c r="N13" i="5"/>
  <c r="AD24" i="10"/>
  <c r="S13" i="5" s="1"/>
  <c r="N16" i="5"/>
  <c r="AD18" i="10"/>
  <c r="S16" i="5" s="1"/>
  <c r="N9" i="5"/>
  <c r="AD16" i="10"/>
  <c r="S9" i="5" s="1"/>
  <c r="N5" i="5"/>
  <c r="AD26" i="10"/>
  <c r="S5" i="5" s="1"/>
  <c r="N15" i="5"/>
  <c r="AD22" i="10"/>
  <c r="S15" i="5" s="1"/>
  <c r="N12" i="5"/>
  <c r="AD27" i="10"/>
  <c r="S12" i="5" s="1"/>
  <c r="N19" i="5"/>
  <c r="N10" i="5"/>
  <c r="AD17" i="10"/>
  <c r="S10" i="5" s="1"/>
  <c r="U25" i="9"/>
  <c r="M9" i="6" s="1"/>
  <c r="S25" i="9"/>
  <c r="U24" i="9"/>
  <c r="M5" i="6" s="1"/>
  <c r="S24" i="9"/>
  <c r="U23" i="9"/>
  <c r="M6" i="6" s="1"/>
  <c r="S23" i="9"/>
  <c r="U22" i="9"/>
  <c r="M13" i="6" s="1"/>
  <c r="S22" i="9"/>
  <c r="K13" i="6" s="1"/>
  <c r="U21" i="9"/>
  <c r="M12" i="6" s="1"/>
  <c r="S21" i="9"/>
  <c r="U20" i="9"/>
  <c r="M7" i="6" s="1"/>
  <c r="S20" i="9"/>
  <c r="U18" i="9"/>
  <c r="M8" i="6" s="1"/>
  <c r="S18" i="9"/>
  <c r="U17" i="9"/>
  <c r="M14" i="6" s="1"/>
  <c r="S17" i="9"/>
  <c r="K14" i="6" s="1"/>
  <c r="U16" i="9"/>
  <c r="M11" i="6" s="1"/>
  <c r="S16" i="9"/>
  <c r="U15" i="9"/>
  <c r="S15" i="9"/>
  <c r="N7" i="9"/>
  <c r="U16" i="8"/>
  <c r="M11" i="2" s="1"/>
  <c r="S16" i="8"/>
  <c r="U15" i="8"/>
  <c r="M13" i="2" s="1"/>
  <c r="S15" i="8"/>
  <c r="N7" i="8"/>
  <c r="V16" i="8" l="1"/>
  <c r="N11" i="2" s="1"/>
  <c r="V15" i="8"/>
  <c r="N13" i="2" s="1"/>
  <c r="V16" i="9"/>
  <c r="N11" i="6" s="1"/>
  <c r="V18" i="9"/>
  <c r="N8" i="6" s="1"/>
  <c r="V20" i="9"/>
  <c r="N7" i="6" s="1"/>
  <c r="V22" i="9"/>
  <c r="N13" i="6" s="1"/>
  <c r="V24" i="9"/>
  <c r="N5" i="6" s="1"/>
  <c r="V15" i="9"/>
  <c r="V17" i="9"/>
  <c r="N14" i="6" s="1"/>
  <c r="N15" i="6"/>
  <c r="V21" i="9"/>
  <c r="N12" i="6" s="1"/>
  <c r="V23" i="9"/>
  <c r="N6" i="6" s="1"/>
  <c r="V25" i="9"/>
  <c r="N9" i="6" s="1"/>
</calcChain>
</file>

<file path=xl/sharedStrings.xml><?xml version="1.0" encoding="utf-8"?>
<sst xmlns="http://schemas.openxmlformats.org/spreadsheetml/2006/main" count="1410" uniqueCount="291">
  <si>
    <t>Jātnieka vārds,uzvārds</t>
  </si>
  <si>
    <t>Jātnieka dz. gads</t>
  </si>
  <si>
    <t>Zirga vārds</t>
  </si>
  <si>
    <t>Dz. gads</t>
  </si>
  <si>
    <t>Šķirne</t>
  </si>
  <si>
    <t>Krāsa</t>
  </si>
  <si>
    <t>Tēvs</t>
  </si>
  <si>
    <t>Mātes tēvs</t>
  </si>
  <si>
    <t>Zirga īpašnieks</t>
  </si>
  <si>
    <t>Sporta klubs</t>
  </si>
  <si>
    <t>Grupa</t>
  </si>
  <si>
    <t>Sirma</t>
  </si>
  <si>
    <t>Nr.</t>
  </si>
  <si>
    <t>x</t>
  </si>
  <si>
    <r>
      <rPr>
        <b/>
        <sz val="8"/>
        <rFont val="Tahoma"/>
        <family val="2"/>
        <charset val="186"/>
      </rPr>
      <t>3</t>
    </r>
    <r>
      <rPr>
        <sz val="8"/>
        <rFont val="Tahoma"/>
        <family val="2"/>
        <charset val="186"/>
      </rPr>
      <t>.   m-ts</t>
    </r>
  </si>
  <si>
    <r>
      <rPr>
        <b/>
        <sz val="8"/>
        <rFont val="Tahoma"/>
        <family val="2"/>
        <charset val="186"/>
      </rPr>
      <t>4</t>
    </r>
    <r>
      <rPr>
        <sz val="8"/>
        <rFont val="Tahoma"/>
        <family val="2"/>
        <charset val="186"/>
      </rPr>
      <t>.   m-ts</t>
    </r>
  </si>
  <si>
    <r>
      <rPr>
        <b/>
        <sz val="8"/>
        <rFont val="Tahoma"/>
        <family val="2"/>
        <charset val="186"/>
      </rPr>
      <t>5</t>
    </r>
    <r>
      <rPr>
        <sz val="8"/>
        <rFont val="Tahoma"/>
        <family val="2"/>
        <charset val="186"/>
      </rPr>
      <t>.   m-ts</t>
    </r>
  </si>
  <si>
    <t>Magdalēna Pildere</t>
  </si>
  <si>
    <t>Cielaviņa</t>
  </si>
  <si>
    <t>Dūkana</t>
  </si>
  <si>
    <t>Alberts</t>
  </si>
  <si>
    <t>Bambino</t>
  </si>
  <si>
    <t>Korida</t>
  </si>
  <si>
    <t>Calano2</t>
  </si>
  <si>
    <t>Daions</t>
  </si>
  <si>
    <t>LAT</t>
  </si>
  <si>
    <t>M. Pildere</t>
  </si>
  <si>
    <t>M.Pilders</t>
  </si>
  <si>
    <t>Vad.</t>
  </si>
  <si>
    <t>Labdien!</t>
  </si>
  <si>
    <t>Pieteikums ir saņemts, paldies!</t>
  </si>
  <si>
    <t>S.Līvmane</t>
  </si>
  <si>
    <r>
      <t xml:space="preserve"> </t>
    </r>
    <r>
      <rPr>
        <b/>
        <sz val="8"/>
        <rFont val="Tahoma"/>
        <family val="2"/>
        <charset val="186"/>
      </rPr>
      <t>1</t>
    </r>
    <r>
      <rPr>
        <sz val="8"/>
        <rFont val="Tahoma"/>
        <family val="2"/>
        <charset val="186"/>
      </rPr>
      <t>.  m-ts</t>
    </r>
  </si>
  <si>
    <r>
      <t xml:space="preserve"> </t>
    </r>
    <r>
      <rPr>
        <b/>
        <sz val="8"/>
        <rFont val="Tahoma"/>
        <family val="2"/>
        <charset val="186"/>
      </rPr>
      <t>2</t>
    </r>
    <r>
      <rPr>
        <sz val="8"/>
        <rFont val="Tahoma"/>
        <family val="2"/>
        <charset val="186"/>
      </rPr>
      <t>.   m-ts</t>
    </r>
  </si>
  <si>
    <t>Anete Ķīvīte</t>
  </si>
  <si>
    <t>Vella</t>
  </si>
  <si>
    <t>Talsu JK</t>
  </si>
  <si>
    <t>Ruda</t>
  </si>
  <si>
    <t>Art. 238.2.1    Ātruma maršruts</t>
  </si>
  <si>
    <t>REZULTĀTU UZSKAITES PROTOKOLS</t>
  </si>
  <si>
    <t>Šķēršļi</t>
  </si>
  <si>
    <t>Laika norma</t>
  </si>
  <si>
    <t>sek</t>
  </si>
  <si>
    <r>
      <t xml:space="preserve">Maršruts  Nr.  1     </t>
    </r>
    <r>
      <rPr>
        <b/>
        <sz val="10"/>
        <rFont val="Tahoma"/>
        <family val="2"/>
        <charset val="186"/>
      </rPr>
      <t>Art. 238.2.1</t>
    </r>
  </si>
  <si>
    <t>Lēcieni</t>
  </si>
  <si>
    <t>Laika limits</t>
  </si>
  <si>
    <t>Augstums</t>
  </si>
  <si>
    <t>сm</t>
  </si>
  <si>
    <t>Distance</t>
  </si>
  <si>
    <t>m</t>
  </si>
  <si>
    <t>Ātruma maršruts, bez ierobežojumiem</t>
  </si>
  <si>
    <t>Ātrums</t>
  </si>
  <si>
    <t>m/мin</t>
  </si>
  <si>
    <t>Vārds, uzvārds</t>
  </si>
  <si>
    <t xml:space="preserve">Zirga vārds </t>
  </si>
  <si>
    <t>Klubs</t>
  </si>
  <si>
    <t>S.p.</t>
  </si>
  <si>
    <t>Laiks</t>
  </si>
  <si>
    <t>S.p. p.laiku</t>
  </si>
  <si>
    <t>Kopā</t>
  </si>
  <si>
    <r>
      <t xml:space="preserve">Maršruts  Nr.  2     </t>
    </r>
    <r>
      <rPr>
        <b/>
        <sz val="10"/>
        <rFont val="Tahoma"/>
        <family val="2"/>
        <charset val="186"/>
      </rPr>
      <t>Art. 238.2.1</t>
    </r>
  </si>
  <si>
    <t xml:space="preserve"> Divas fāzes</t>
  </si>
  <si>
    <t>cm</t>
  </si>
  <si>
    <t>m/min</t>
  </si>
  <si>
    <t>I fāze</t>
  </si>
  <si>
    <t>II fāze</t>
  </si>
  <si>
    <t>Galvenais tiesnesis</t>
  </si>
  <si>
    <t>Skretāre</t>
  </si>
  <si>
    <t>D.Līvmanis</t>
  </si>
  <si>
    <t>O.Līvmane</t>
  </si>
  <si>
    <t>Bez ierobežojumiem</t>
  </si>
  <si>
    <t>Šķēršļii</t>
  </si>
  <si>
    <t>Jātnieka vārds, uzvārds</t>
  </si>
  <si>
    <t>Zirga Vārds</t>
  </si>
  <si>
    <t>J</t>
  </si>
  <si>
    <t>Punkti</t>
  </si>
  <si>
    <t>S.p.par laiku</t>
  </si>
  <si>
    <t>Zanda Vanaga</t>
  </si>
  <si>
    <t>Grand Cru</t>
  </si>
  <si>
    <t>Tumši bēra</t>
  </si>
  <si>
    <t>Calano II</t>
  </si>
  <si>
    <t>Alamo</t>
  </si>
  <si>
    <t>Bēra</t>
  </si>
  <si>
    <t>Centuryo</t>
  </si>
  <si>
    <t>Antonio</t>
  </si>
  <si>
    <t>Aija Freidenfelde</t>
  </si>
  <si>
    <t>California</t>
  </si>
  <si>
    <t>Lagerfeld</t>
  </si>
  <si>
    <t>A.Freidenfelde</t>
  </si>
  <si>
    <t>Tukuma JSK</t>
  </si>
  <si>
    <t>TJK</t>
  </si>
  <si>
    <t>Diāna Miķelsone</t>
  </si>
  <si>
    <t>Safety Glory</t>
  </si>
  <si>
    <t>JJS</t>
  </si>
  <si>
    <t>Ak - Vo</t>
  </si>
  <si>
    <t>D.Miķelsone</t>
  </si>
  <si>
    <t>Emilija Rogačiovaitė</t>
  </si>
  <si>
    <t>Odisėja</t>
  </si>
  <si>
    <t>Zigmo žirgai</t>
  </si>
  <si>
    <t>Sanremo</t>
  </si>
  <si>
    <t>Justinas Stanys</t>
  </si>
  <si>
    <t>Mantas Šeškas</t>
  </si>
  <si>
    <t>Haris</t>
  </si>
  <si>
    <t>Tadas Šeškas</t>
  </si>
  <si>
    <t>Juta</t>
  </si>
  <si>
    <t>Guntars Sūniņš</t>
  </si>
  <si>
    <t>Candy</t>
  </si>
  <si>
    <t>Unda Egendorfa</t>
  </si>
  <si>
    <t>Dragreiss</t>
  </si>
  <si>
    <t>Zenīts</t>
  </si>
  <si>
    <t>Gelinta Apse</t>
  </si>
  <si>
    <t>JSK Demora</t>
  </si>
  <si>
    <t>Artūras Stonkus</t>
  </si>
  <si>
    <t>Kamaro</t>
  </si>
  <si>
    <t>Samanta Kausiņa</t>
  </si>
  <si>
    <t>Kēta Zvirgzdiņa</t>
  </si>
  <si>
    <t>Katrīna Lindenblate</t>
  </si>
  <si>
    <t>Feja</t>
  </si>
  <si>
    <t>PV</t>
  </si>
  <si>
    <t>Anna Čakstiņa</t>
  </si>
  <si>
    <t>Reičela Koha</t>
  </si>
  <si>
    <t>50cm</t>
  </si>
  <si>
    <t>80cm</t>
  </si>
  <si>
    <t>100cm</t>
  </si>
  <si>
    <t>110cm</t>
  </si>
  <si>
    <t>120cm</t>
  </si>
  <si>
    <r>
      <rPr>
        <b/>
        <sz val="8"/>
        <rFont val="Tahoma"/>
        <family val="2"/>
        <charset val="186"/>
      </rPr>
      <t>6</t>
    </r>
    <r>
      <rPr>
        <sz val="8"/>
        <rFont val="Tahoma"/>
        <family val="2"/>
        <charset val="186"/>
      </rPr>
      <t>.   m-ts</t>
    </r>
  </si>
  <si>
    <t>Diāna Ketrina Geste</t>
  </si>
  <si>
    <t>Eross</t>
  </si>
  <si>
    <t>Pāta</t>
  </si>
  <si>
    <t>Nezināms</t>
  </si>
  <si>
    <t>Laine Geste</t>
  </si>
  <si>
    <t xml:space="preserve">ZS  Kalēji </t>
  </si>
  <si>
    <t>t</t>
  </si>
  <si>
    <r>
      <t xml:space="preserve">ZĀGKALNU RUDENS SACENSĪBAS 2014                     </t>
    </r>
    <r>
      <rPr>
        <sz val="11"/>
        <rFont val="Tahoma"/>
        <family val="2"/>
        <charset val="186"/>
      </rPr>
      <t xml:space="preserve"> 2014. gada 27. septembris                    Kuldīgas novads, Rendas pag., ''Zāgkalni''</t>
    </r>
  </si>
  <si>
    <r>
      <t xml:space="preserve">ZĀGKALNU RUDENS SACENSĪBAS 2014            </t>
    </r>
    <r>
      <rPr>
        <sz val="12"/>
        <rFont val="Tahoma"/>
        <family val="2"/>
        <charset val="186"/>
      </rPr>
      <t xml:space="preserve">          2014. gada 27. septembris                    Kuldīgas novads, Rendas pag., ''Zāgkalni''</t>
    </r>
  </si>
  <si>
    <r>
      <t xml:space="preserve">Maršruts  Nr.  4     </t>
    </r>
    <r>
      <rPr>
        <b/>
        <sz val="10"/>
        <rFont val="Tahoma"/>
        <family val="2"/>
        <charset val="186"/>
      </rPr>
      <t>Art. 238.2.2</t>
    </r>
  </si>
  <si>
    <t>Akmulācijas sacensības ar Džokeri</t>
  </si>
  <si>
    <t>Maršruts. Nr.6</t>
  </si>
  <si>
    <t>Vadības mašruts</t>
  </si>
  <si>
    <r>
      <t xml:space="preserve">ZĀGKALNU RUDENS SACENSĪBAS 2014                     </t>
    </r>
    <r>
      <rPr>
        <sz val="11"/>
        <rFont val="Tahoma"/>
        <family val="2"/>
        <charset val="186"/>
      </rPr>
      <t xml:space="preserve"> </t>
    </r>
  </si>
  <si>
    <t>Maršruts Nr. 1        50 cm</t>
  </si>
  <si>
    <t>Maršruts Nr. 2    Līdz  80 cm</t>
  </si>
  <si>
    <t>Maršruts Nr. 3    Līdz 100 cm</t>
  </si>
  <si>
    <t>Art. 274.5.6.  Divas fāzes, bez ierobežojumiem</t>
  </si>
  <si>
    <r>
      <t xml:space="preserve"> </t>
    </r>
    <r>
      <rPr>
        <b/>
        <sz val="12"/>
        <rFont val="Tahoma"/>
        <family val="2"/>
        <charset val="186"/>
      </rPr>
      <t xml:space="preserve">Maršruts Nr . 3   </t>
    </r>
    <r>
      <rPr>
        <b/>
        <sz val="11"/>
        <rFont val="Tahoma"/>
        <family val="2"/>
        <charset val="186"/>
      </rPr>
      <t xml:space="preserve">    </t>
    </r>
    <r>
      <rPr>
        <b/>
        <sz val="10"/>
        <rFont val="Tahoma"/>
        <family val="2"/>
        <charset val="186"/>
      </rPr>
      <t xml:space="preserve"> Art. 274.5.6</t>
    </r>
  </si>
  <si>
    <t>Maršruts Nr. 4    Līdz 110 cm</t>
  </si>
  <si>
    <t>Art. 238.2.2   Ar vienu pārlēkšanu</t>
  </si>
  <si>
    <t>Akumulācijas sacensības ar Džokeri</t>
  </si>
  <si>
    <t>Anna Elīza Bušere</t>
  </si>
  <si>
    <t>Kavallo</t>
  </si>
  <si>
    <t>Calano ||</t>
  </si>
  <si>
    <t>Vintas</t>
  </si>
  <si>
    <t>Z/S Zāgkalni</t>
  </si>
  <si>
    <t>Jānis Bušers</t>
  </si>
  <si>
    <t>Mārtiņš Pilders</t>
  </si>
  <si>
    <t>JJS Meždruvas1</t>
  </si>
  <si>
    <t>Gardegeneral</t>
  </si>
  <si>
    <t>Altaj</t>
  </si>
  <si>
    <t>Ivo Pavlusenko</t>
  </si>
  <si>
    <t>SK Top Sport</t>
  </si>
  <si>
    <t>Gunta Žagare</t>
  </si>
  <si>
    <t>Vanda</t>
  </si>
  <si>
    <t>Vintas TR</t>
  </si>
  <si>
    <t>Alamo HN</t>
  </si>
  <si>
    <t>Inta Caune</t>
  </si>
  <si>
    <t>Ilma</t>
  </si>
  <si>
    <t>ZS Rubeņi</t>
  </si>
  <si>
    <t>Laine Daila Muktupaule</t>
  </si>
  <si>
    <t>Alando</t>
  </si>
  <si>
    <t>Dambrets</t>
  </si>
  <si>
    <t>Alise Krūmiņa</t>
  </si>
  <si>
    <t>Diga</t>
  </si>
  <si>
    <t>Ilonda Reita</t>
  </si>
  <si>
    <t>Biedrība "Eguss"</t>
  </si>
  <si>
    <t>Skifs</t>
  </si>
  <si>
    <t>ZS Zāgkalni</t>
  </si>
  <si>
    <t>Aleksa Laura Kļaviņa</t>
  </si>
  <si>
    <t>Kristiāna Beržanska</t>
  </si>
  <si>
    <t>Woltērs</t>
  </si>
  <si>
    <t>Willy</t>
  </si>
  <si>
    <t>Legato</t>
  </si>
  <si>
    <t>Priekule</t>
  </si>
  <si>
    <t>Lovely Lady</t>
  </si>
  <si>
    <t xml:space="preserve">Levantos I </t>
  </si>
  <si>
    <t>Velvets</t>
  </si>
  <si>
    <t>I. Miķelsons</t>
  </si>
  <si>
    <t>Serrano</t>
  </si>
  <si>
    <t>Gvidons</t>
  </si>
  <si>
    <t>D.Pētersons</t>
  </si>
  <si>
    <t>Ako</t>
  </si>
  <si>
    <t>LT</t>
  </si>
  <si>
    <t>Bera(bay)</t>
  </si>
  <si>
    <t>Stingas</t>
  </si>
  <si>
    <t>Grimas</t>
  </si>
  <si>
    <t>Z.Šeškas</t>
  </si>
  <si>
    <t>Kaljari</t>
  </si>
  <si>
    <t>Caledo</t>
  </si>
  <si>
    <t>Calando</t>
  </si>
  <si>
    <t>Akhaltek</t>
  </si>
  <si>
    <t>Black</t>
  </si>
  <si>
    <t>Krupžentis</t>
  </si>
  <si>
    <t>LTJ</t>
  </si>
  <si>
    <t>Širma(grey)</t>
  </si>
  <si>
    <t>Herbis-bei</t>
  </si>
  <si>
    <t>Heleris</t>
  </si>
  <si>
    <t>Baterflay</t>
  </si>
  <si>
    <t>Ekran</t>
  </si>
  <si>
    <t>Marselis</t>
  </si>
  <si>
    <t>Bėra</t>
  </si>
  <si>
    <t>Sarta</t>
  </si>
  <si>
    <t>Patrīcija Šermukšne</t>
  </si>
  <si>
    <t>Alse</t>
  </si>
  <si>
    <t>Smak</t>
  </si>
  <si>
    <t>P. Šermukšne</t>
  </si>
  <si>
    <t>Veto</t>
  </si>
  <si>
    <t>Eesti hobune</t>
  </si>
  <si>
    <t>Viks</t>
  </si>
  <si>
    <t>Aku</t>
  </si>
  <si>
    <t>Maira Čakstiņa</t>
  </si>
  <si>
    <t>Laidlesa</t>
  </si>
  <si>
    <t>Pittegardens Limewald</t>
  </si>
  <si>
    <t>Anija Lāsma Apermane</t>
  </si>
  <si>
    <t>Alise</t>
  </si>
  <si>
    <t xml:space="preserve">Gardegeneral </t>
  </si>
  <si>
    <t>Veronika Mikuļiča</t>
  </si>
  <si>
    <t>Anna Goša</t>
  </si>
  <si>
    <t>K. Beržanska</t>
  </si>
  <si>
    <t>Maršruts Nr. 6</t>
  </si>
  <si>
    <t>Paula Grasmane-Laše</t>
  </si>
  <si>
    <t>Pero Lukass</t>
  </si>
  <si>
    <t>JSK Montepals</t>
  </si>
  <si>
    <t>Andris Mežinskis</t>
  </si>
  <si>
    <t>Absolvents</t>
  </si>
  <si>
    <t>JSK Kentaura staļļi</t>
  </si>
  <si>
    <t>Danija Baranovska</t>
  </si>
  <si>
    <t>Dāvids</t>
  </si>
  <si>
    <t>Donnerbube II</t>
  </si>
  <si>
    <t xml:space="preserve">Andris Mežinskis
</t>
  </si>
  <si>
    <t xml:space="preserve">JSK Kentaura staļļi
</t>
  </si>
  <si>
    <t>Evija Bunka</t>
  </si>
  <si>
    <t>Fejs</t>
  </si>
  <si>
    <t>Fans</t>
  </si>
  <si>
    <t xml:space="preserve">Andris Mežinskis
</t>
  </si>
  <si>
    <t xml:space="preserve">JSK Kentaura staļļi
</t>
  </si>
  <si>
    <t>Alīna Bratkova</t>
  </si>
  <si>
    <t xml:space="preserve">Fejs
</t>
  </si>
  <si>
    <t xml:space="preserve">Fans
</t>
  </si>
  <si>
    <t xml:space="preserve">Andris Mežinskis
</t>
  </si>
  <si>
    <t xml:space="preserve">JSK Kentaura staļļi
</t>
  </si>
  <si>
    <t>Marija Gudkova</t>
  </si>
  <si>
    <t>Kondors</t>
  </si>
  <si>
    <t>Corall</t>
  </si>
  <si>
    <t>Kārlis Kātiņš</t>
  </si>
  <si>
    <t>Domingo</t>
  </si>
  <si>
    <t>Despots</t>
  </si>
  <si>
    <t xml:space="preserve">Andris Mežinskis
</t>
  </si>
  <si>
    <t>Luvra</t>
  </si>
  <si>
    <t>Lenors</t>
  </si>
  <si>
    <t>Gaigala</t>
  </si>
  <si>
    <t>A. Mežinskis</t>
  </si>
  <si>
    <t>Sekretāre</t>
  </si>
  <si>
    <t>A- Atteikšanās</t>
  </si>
  <si>
    <t>V-Volts</t>
  </si>
  <si>
    <t>Parlēkšana</t>
  </si>
  <si>
    <t>s.p.</t>
  </si>
  <si>
    <t>laiks</t>
  </si>
  <si>
    <t>s.p. Par laiku</t>
  </si>
  <si>
    <t>Ātruma maršruts, ar pārlēkšanu. Bez ierobežojumiem</t>
  </si>
  <si>
    <r>
      <t xml:space="preserve">ZĀGKALNU RUDENS SACENSĪBAS 2014           </t>
    </r>
    <r>
      <rPr>
        <sz val="11"/>
        <rFont val="Tahoma"/>
        <family val="2"/>
        <charset val="186"/>
      </rPr>
      <t xml:space="preserve"> 2014. gada 27. septembris            Kuldīgas novads, Rendas pag., ''Zāgkalni''</t>
    </r>
  </si>
  <si>
    <t xml:space="preserve">Мaršruts  Nr. 4   Art. 238.2.2 </t>
  </si>
  <si>
    <t>Gerda</t>
  </si>
  <si>
    <r>
      <t xml:space="preserve">ZĀGKALNU RUDENS SACENSĪBAS 2014            </t>
    </r>
    <r>
      <rPr>
        <sz val="11"/>
        <rFont val="Tahoma"/>
        <family val="2"/>
        <charset val="186"/>
      </rPr>
      <t xml:space="preserve"> 2014. gada 27. septembris               Kuldīgas novads, Rendas pag., ''Zāgkalni''</t>
    </r>
  </si>
  <si>
    <t>izst.</t>
  </si>
  <si>
    <t>A-4</t>
  </si>
  <si>
    <t>V-4</t>
  </si>
  <si>
    <t>izsl.</t>
  </si>
  <si>
    <t>ā/k</t>
  </si>
  <si>
    <t>Kēte Zvirgzdiņa</t>
  </si>
  <si>
    <t>A-5</t>
  </si>
  <si>
    <t>A-7</t>
  </si>
  <si>
    <t>4a</t>
  </si>
  <si>
    <t>4b</t>
  </si>
  <si>
    <t>A-9</t>
  </si>
  <si>
    <t>Maršruts Nr. 5   Art. 269.5        120  cm</t>
  </si>
  <si>
    <t>Maršruts. Nr. 5        Art. 269.5</t>
  </si>
  <si>
    <r>
      <t xml:space="preserve">ZĀGKALNU RUDENS SACENSĪBAS 2014        </t>
    </r>
    <r>
      <rPr>
        <sz val="12"/>
        <rFont val="Tahoma"/>
        <family val="2"/>
        <charset val="186"/>
      </rPr>
      <t xml:space="preserve">  2014. gada 27. septembris                    Kuldīgas novads, Rendas pag., ''Zāgkalni''</t>
    </r>
  </si>
  <si>
    <t>A-2</t>
  </si>
  <si>
    <t>A-10</t>
  </si>
  <si>
    <t>Laura Fiodorovaite</t>
  </si>
  <si>
    <r>
      <t xml:space="preserve">ZĀGKALNU RUDENS SACENSĪBAS 2014              </t>
    </r>
    <r>
      <rPr>
        <sz val="12"/>
        <rFont val="Tahoma"/>
        <family val="2"/>
        <charset val="186"/>
      </rPr>
      <t>2014. gada 27. septembris              Kuldīgas novads, Rendas pag., ''Zāgkalni''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</si>
</sst>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1"/>
      <name val="Tahoma"/>
      <family val="2"/>
      <charset val="186"/>
    </font>
    <font>
      <sz val="9"/>
      <color theme="1"/>
      <name val="Tahoma"/>
      <family val="2"/>
      <charset val="186"/>
    </font>
    <font>
      <sz val="9"/>
      <name val="Tahoma"/>
      <family val="2"/>
      <charset val="186"/>
    </font>
    <font>
      <sz val="8"/>
      <name val="Tahoma"/>
      <family val="2"/>
      <charset val="186"/>
    </font>
    <font>
      <sz val="9"/>
      <color rgb="FF000000"/>
      <name val="Tahoma"/>
      <family val="2"/>
      <charset val="186"/>
    </font>
    <font>
      <sz val="8"/>
      <color theme="1"/>
      <name val="Tahoma"/>
      <family val="2"/>
      <charset val="186"/>
    </font>
    <font>
      <b/>
      <sz val="8"/>
      <name val="Tahoma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Tahoma"/>
      <family val="2"/>
      <charset val="186"/>
    </font>
    <font>
      <i/>
      <sz val="14"/>
      <name val="Tahoma"/>
      <family val="2"/>
      <charset val="186"/>
    </font>
    <font>
      <b/>
      <sz val="14"/>
      <name val="Tahoma"/>
      <family val="2"/>
      <charset val="186"/>
    </font>
    <font>
      <sz val="11"/>
      <name val="Tahoma"/>
      <family val="2"/>
      <charset val="186"/>
    </font>
    <font>
      <i/>
      <sz val="10"/>
      <name val="Tahoma"/>
      <family val="2"/>
      <charset val="186"/>
    </font>
    <font>
      <b/>
      <sz val="18"/>
      <name val="Tahoma"/>
      <family val="2"/>
      <charset val="186"/>
    </font>
    <font>
      <b/>
      <sz val="12"/>
      <color indexed="10"/>
      <name val="Tahoma"/>
      <family val="2"/>
      <charset val="186"/>
    </font>
    <font>
      <b/>
      <sz val="12"/>
      <name val="Tahoma"/>
      <family val="2"/>
      <charset val="186"/>
    </font>
    <font>
      <sz val="12"/>
      <name val="Tahoma"/>
      <family val="2"/>
      <charset val="186"/>
    </font>
    <font>
      <b/>
      <sz val="10"/>
      <name val="Tahoma"/>
      <family val="2"/>
      <charset val="186"/>
    </font>
    <font>
      <sz val="14"/>
      <name val="Tahoma"/>
      <family val="2"/>
      <charset val="186"/>
    </font>
    <font>
      <b/>
      <sz val="12"/>
      <color rgb="FFFF0000"/>
      <name val="Tahoma"/>
      <family val="2"/>
      <charset val="186"/>
    </font>
    <font>
      <sz val="10"/>
      <color rgb="FFFF0000"/>
      <name val="Tahoma"/>
      <family val="2"/>
      <charset val="186"/>
    </font>
    <font>
      <sz val="7"/>
      <name val="Tahoma"/>
      <family val="2"/>
      <charset val="186"/>
    </font>
    <font>
      <sz val="11"/>
      <color rgb="FFFF0000"/>
      <name val="Tahoma"/>
      <family val="2"/>
      <charset val="186"/>
    </font>
    <font>
      <sz val="8"/>
      <color indexed="10"/>
      <name val="Tahoma"/>
      <family val="2"/>
      <charset val="186"/>
    </font>
    <font>
      <b/>
      <sz val="11"/>
      <name val="Tahoma"/>
      <family val="2"/>
      <charset val="186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2"/>
      <name val="Tahoma"/>
      <family val="2"/>
      <charset val="186"/>
    </font>
    <font>
      <b/>
      <sz val="10"/>
      <color rgb="FFFF0000"/>
      <name val="Tahoma"/>
      <family val="2"/>
      <charset val="186"/>
    </font>
    <font>
      <b/>
      <sz val="10"/>
      <color indexed="10"/>
      <name val="Tahoma"/>
      <family val="2"/>
      <charset val="186"/>
    </font>
    <font>
      <sz val="9"/>
      <color indexed="10"/>
      <name val="Tahoma"/>
      <family val="2"/>
      <charset val="186"/>
    </font>
    <font>
      <sz val="10"/>
      <color indexed="10"/>
      <name val="Tahoma"/>
      <family val="2"/>
      <charset val="186"/>
    </font>
    <font>
      <b/>
      <sz val="11"/>
      <color rgb="FFFF0000"/>
      <name val="Tahoma"/>
      <family val="2"/>
      <charset val="186"/>
    </font>
    <font>
      <sz val="10"/>
      <color indexed="9"/>
      <name val="Tahoma"/>
      <family val="2"/>
      <charset val="186"/>
    </font>
    <font>
      <sz val="8"/>
      <color indexed="9"/>
      <name val="Tahoma"/>
      <family val="2"/>
      <charset val="186"/>
    </font>
    <font>
      <sz val="11"/>
      <color indexed="8"/>
      <name val="Calibri"/>
      <family val="2"/>
      <charset val="186"/>
    </font>
    <font>
      <sz val="11"/>
      <color indexed="47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47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62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theme="1"/>
      <name val="Tahoma"/>
      <family val="2"/>
      <charset val="186"/>
    </font>
    <font>
      <sz val="7"/>
      <color theme="1"/>
      <name val="Tahoma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i/>
      <sz val="12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8"/>
      <name val="Calibri"/>
      <family val="2"/>
      <charset val="186"/>
      <scheme val="minor"/>
    </font>
    <font>
      <sz val="10"/>
      <color indexed="10"/>
      <name val="Calibri"/>
      <family val="2"/>
      <charset val="186"/>
      <scheme val="minor"/>
    </font>
    <font>
      <sz val="7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color indexed="10"/>
      <name val="Calibri"/>
      <family val="2"/>
      <charset val="186"/>
      <scheme val="minor"/>
    </font>
    <font>
      <sz val="8"/>
      <color indexed="10"/>
      <name val="Calibri"/>
      <family val="2"/>
      <charset val="186"/>
      <scheme val="minor"/>
    </font>
    <font>
      <b/>
      <sz val="8"/>
      <color indexed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9"/>
      <color indexed="10"/>
      <name val="Tahoma"/>
      <family val="2"/>
      <charset val="186"/>
    </font>
    <font>
      <b/>
      <sz val="8"/>
      <color indexed="10"/>
      <name val="Tahoma"/>
      <family val="2"/>
      <charset val="186"/>
    </font>
    <font>
      <sz val="7"/>
      <color indexed="10"/>
      <name val="Tahoma"/>
      <family val="2"/>
      <charset val="186"/>
    </font>
    <font>
      <b/>
      <sz val="7"/>
      <color indexed="10"/>
      <name val="Tahoma"/>
      <family val="2"/>
      <charset val="186"/>
    </font>
    <font>
      <b/>
      <sz val="12"/>
      <color theme="1"/>
      <name val="Calibri"/>
      <family val="2"/>
      <charset val="186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30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2" borderId="9" applyNumberFormat="0" applyAlignment="0" applyProtection="0"/>
    <xf numFmtId="0" fontId="43" fillId="16" borderId="10" applyNumberFormat="0" applyAlignment="0" applyProtection="0"/>
    <xf numFmtId="0" fontId="44" fillId="0" borderId="0" applyNumberFormat="0" applyFill="0" applyBorder="0" applyAlignment="0" applyProtection="0"/>
    <xf numFmtId="0" fontId="45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9" applyNumberFormat="0" applyAlignment="0" applyProtection="0"/>
    <xf numFmtId="0" fontId="50" fillId="0" borderId="14" applyNumberFormat="0" applyFill="0" applyAlignment="0" applyProtection="0"/>
    <xf numFmtId="0" fontId="51" fillId="8" borderId="0" applyNumberFormat="0" applyBorder="0" applyAlignment="0" applyProtection="0"/>
    <xf numFmtId="0" fontId="1" fillId="4" borderId="15" applyNumberFormat="0" applyAlignment="0" applyProtection="0"/>
    <xf numFmtId="0" fontId="52" fillId="2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</cellStyleXfs>
  <cellXfs count="4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1" applyFont="1"/>
    <xf numFmtId="0" fontId="11" fillId="0" borderId="0" xfId="1" applyFont="1" applyAlignment="1">
      <alignment horizont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4" fontId="15" fillId="0" borderId="0" xfId="1" applyNumberFormat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6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17" fillId="0" borderId="1" xfId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11" fillId="0" borderId="0" xfId="1" applyFont="1" applyBorder="1"/>
    <xf numFmtId="0" fontId="11" fillId="0" borderId="0" xfId="1" applyFont="1" applyBorder="1" applyAlignment="1">
      <alignment horizontal="right"/>
    </xf>
    <xf numFmtId="0" fontId="18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left"/>
    </xf>
    <xf numFmtId="0" fontId="18" fillId="0" borderId="0" xfId="1" applyFont="1"/>
    <xf numFmtId="0" fontId="16" fillId="0" borderId="0" xfId="1" applyFont="1" applyBorder="1" applyAlignment="1">
      <alignment horizontal="center"/>
    </xf>
    <xf numFmtId="0" fontId="21" fillId="0" borderId="0" xfId="1" applyFont="1" applyAlignment="1">
      <alignment horizontal="left"/>
    </xf>
    <xf numFmtId="0" fontId="11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/>
    </xf>
    <xf numFmtId="0" fontId="20" fillId="0" borderId="0" xfId="1" applyFont="1"/>
    <xf numFmtId="0" fontId="27" fillId="0" borderId="0" xfId="1" applyFont="1"/>
    <xf numFmtId="0" fontId="27" fillId="0" borderId="0" xfId="1" applyFont="1" applyAlignment="1"/>
    <xf numFmtId="0" fontId="22" fillId="0" borderId="1" xfId="1" applyFont="1" applyBorder="1" applyAlignment="1">
      <alignment horizontal="center" vertical="center"/>
    </xf>
    <xf numFmtId="0" fontId="27" fillId="0" borderId="0" xfId="1" applyFont="1" applyAlignment="1">
      <alignment horizontal="left"/>
    </xf>
    <xf numFmtId="0" fontId="23" fillId="0" borderId="0" xfId="1" applyFont="1"/>
    <xf numFmtId="0" fontId="8" fillId="0" borderId="0" xfId="1" applyFont="1"/>
    <xf numFmtId="0" fontId="5" fillId="0" borderId="0" xfId="1" applyFont="1"/>
    <xf numFmtId="0" fontId="20" fillId="0" borderId="0" xfId="1" applyFont="1" applyAlignment="1">
      <alignment horizontal="right"/>
    </xf>
    <xf numFmtId="0" fontId="5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4" fillId="0" borderId="7" xfId="1" applyFont="1" applyBorder="1" applyAlignment="1">
      <alignment horizontal="center"/>
    </xf>
    <xf numFmtId="0" fontId="26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34" fillId="0" borderId="1" xfId="1" quotePrefix="1" applyFont="1" applyBorder="1" applyAlignment="1">
      <alignment horizontal="center" vertical="center"/>
    </xf>
    <xf numFmtId="0" fontId="35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right"/>
    </xf>
    <xf numFmtId="0" fontId="17" fillId="0" borderId="0" xfId="1" applyFont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18" fillId="0" borderId="0" xfId="1" applyFont="1" applyAlignment="1"/>
    <xf numFmtId="0" fontId="21" fillId="0" borderId="0" xfId="1" applyFont="1" applyBorder="1" applyAlignment="1">
      <alignment horizontal="right"/>
    </xf>
    <xf numFmtId="0" fontId="24" fillId="0" borderId="3" xfId="1" applyFont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0" fontId="27" fillId="0" borderId="1" xfId="1" applyFont="1" applyFill="1" applyBorder="1" applyAlignment="1">
      <alignment horizontal="center" vertical="center"/>
    </xf>
    <xf numFmtId="0" fontId="37" fillId="0" borderId="0" xfId="1" applyFont="1"/>
    <xf numFmtId="0" fontId="38" fillId="0" borderId="0" xfId="1" applyFont="1" applyFill="1" applyAlignment="1">
      <alignment horizontal="center" vertical="center"/>
    </xf>
    <xf numFmtId="22" fontId="11" fillId="0" borderId="0" xfId="1" applyNumberFormat="1" applyFont="1"/>
    <xf numFmtId="0" fontId="31" fillId="0" borderId="0" xfId="1" applyFont="1" applyAlignment="1"/>
    <xf numFmtId="0" fontId="6" fillId="0" borderId="1" xfId="1" applyFont="1" applyBorder="1" applyAlignment="1">
      <alignment horizontal="center"/>
    </xf>
    <xf numFmtId="0" fontId="4" fillId="0" borderId="1" xfId="9" applyFont="1" applyBorder="1"/>
    <xf numFmtId="0" fontId="4" fillId="0" borderId="1" xfId="9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56" fillId="0" borderId="1" xfId="0" applyFont="1" applyFill="1" applyBorder="1" applyAlignment="1">
      <alignment horizontal="center"/>
    </xf>
    <xf numFmtId="0" fontId="26" fillId="0" borderId="3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 wrapText="1"/>
    </xf>
    <xf numFmtId="0" fontId="18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4" fontId="15" fillId="0" borderId="0" xfId="1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2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9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4" xfId="0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19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/>
    <xf numFmtId="0" fontId="4" fillId="0" borderId="1" xfId="9" applyFont="1" applyFill="1" applyBorder="1" applyAlignment="1"/>
    <xf numFmtId="0" fontId="56" fillId="0" borderId="1" xfId="0" applyFont="1" applyFill="1" applyBorder="1" applyAlignment="1"/>
    <xf numFmtId="0" fontId="4" fillId="0" borderId="1" xfId="9" applyFont="1" applyBorder="1" applyAlignment="1"/>
    <xf numFmtId="0" fontId="4" fillId="0" borderId="5" xfId="9" applyFont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19" borderId="4" xfId="0" applyFont="1" applyFill="1" applyBorder="1" applyAlignment="1">
      <alignment horizontal="center" wrapText="1"/>
    </xf>
    <xf numFmtId="0" fontId="2" fillId="19" borderId="1" xfId="0" applyFont="1" applyFill="1" applyBorder="1"/>
    <xf numFmtId="0" fontId="2" fillId="19" borderId="0" xfId="0" applyFont="1" applyFill="1"/>
    <xf numFmtId="0" fontId="3" fillId="0" borderId="24" xfId="0" applyFont="1" applyBorder="1" applyAlignment="1">
      <alignment horizontal="center"/>
    </xf>
    <xf numFmtId="0" fontId="4" fillId="0" borderId="25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7" fillId="0" borderId="5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18" fillId="0" borderId="0" xfId="1" applyFont="1" applyBorder="1" applyAlignment="1">
      <alignment horizontal="left" vertical="center"/>
    </xf>
    <xf numFmtId="0" fontId="33" fillId="0" borderId="3" xfId="1" applyFont="1" applyBorder="1" applyAlignment="1">
      <alignment horizontal="center" vertical="center" wrapText="1"/>
    </xf>
    <xf numFmtId="0" fontId="33" fillId="0" borderId="2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1" fillId="0" borderId="1" xfId="1" applyFont="1" applyBorder="1" applyAlignment="1">
      <alignment horizontal="center"/>
    </xf>
    <xf numFmtId="0" fontId="32" fillId="0" borderId="5" xfId="1" applyFont="1" applyBorder="1" applyAlignment="1">
      <alignment horizontal="center" vertical="center"/>
    </xf>
    <xf numFmtId="0" fontId="32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27" fillId="0" borderId="0" xfId="1" applyFont="1" applyAlignment="1">
      <alignment horizontal="left"/>
    </xf>
    <xf numFmtId="0" fontId="31" fillId="0" borderId="0" xfId="1" applyFont="1" applyAlignment="1">
      <alignment horizontal="center"/>
    </xf>
    <xf numFmtId="14" fontId="15" fillId="0" borderId="0" xfId="1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3" fillId="0" borderId="0" xfId="1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7" xfId="0" applyFont="1" applyBorder="1"/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4" xfId="0" applyFont="1" applyBorder="1" applyAlignment="1"/>
    <xf numFmtId="0" fontId="56" fillId="0" borderId="4" xfId="0" applyFont="1" applyBorder="1" applyAlignment="1"/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0" fillId="0" borderId="0" xfId="0" applyFill="1"/>
    <xf numFmtId="0" fontId="4" fillId="0" borderId="25" xfId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0" fillId="0" borderId="0" xfId="0" applyFont="1" applyFill="1"/>
    <xf numFmtId="0" fontId="9" fillId="0" borderId="0" xfId="0" applyFont="1" applyFill="1"/>
    <xf numFmtId="0" fontId="3" fillId="0" borderId="3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1" fillId="0" borderId="0" xfId="1" applyFont="1" applyFill="1"/>
    <xf numFmtId="0" fontId="3" fillId="0" borderId="3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26" fillId="0" borderId="2" xfId="1" applyFont="1" applyBorder="1" applyAlignment="1">
      <alignment vertical="center"/>
    </xf>
    <xf numFmtId="0" fontId="26" fillId="0" borderId="2" xfId="1" applyFont="1" applyBorder="1" applyAlignment="1">
      <alignment vertical="center" wrapText="1"/>
    </xf>
    <xf numFmtId="0" fontId="0" fillId="0" borderId="1" xfId="0" applyBorder="1"/>
    <xf numFmtId="2" fontId="4" fillId="0" borderId="1" xfId="1" applyNumberFormat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0" fillId="0" borderId="0" xfId="9" applyFont="1"/>
    <xf numFmtId="0" fontId="61" fillId="0" borderId="0" xfId="9" applyFont="1" applyAlignment="1">
      <alignment horizontal="center"/>
    </xf>
    <xf numFmtId="0" fontId="62" fillId="0" borderId="0" xfId="9" applyFont="1" applyAlignment="1"/>
    <xf numFmtId="0" fontId="63" fillId="0" borderId="0" xfId="9" applyFont="1" applyAlignment="1">
      <alignment vertical="center"/>
    </xf>
    <xf numFmtId="0" fontId="62" fillId="0" borderId="0" xfId="9" applyFont="1" applyAlignment="1">
      <alignment horizontal="center"/>
    </xf>
    <xf numFmtId="14" fontId="65" fillId="0" borderId="0" xfId="9" applyNumberFormat="1" applyFont="1" applyAlignment="1">
      <alignment horizontal="left" vertical="center"/>
    </xf>
    <xf numFmtId="0" fontId="66" fillId="0" borderId="0" xfId="9" applyFont="1" applyAlignment="1">
      <alignment horizontal="right"/>
    </xf>
    <xf numFmtId="0" fontId="67" fillId="0" borderId="5" xfId="9" applyFont="1" applyBorder="1" applyAlignment="1">
      <alignment horizontal="center" vertical="center"/>
    </xf>
    <xf numFmtId="0" fontId="67" fillId="0" borderId="4" xfId="9" applyFont="1" applyBorder="1" applyAlignment="1">
      <alignment horizontal="center" vertical="center"/>
    </xf>
    <xf numFmtId="0" fontId="67" fillId="0" borderId="0" xfId="9" applyFont="1" applyBorder="1" applyAlignment="1">
      <alignment horizontal="center" vertical="center"/>
    </xf>
    <xf numFmtId="0" fontId="60" fillId="0" borderId="0" xfId="9" applyFont="1" applyAlignment="1">
      <alignment horizontal="right"/>
    </xf>
    <xf numFmtId="0" fontId="68" fillId="0" borderId="5" xfId="9" applyFont="1" applyBorder="1" applyAlignment="1">
      <alignment horizontal="center" vertical="center"/>
    </xf>
    <xf numFmtId="0" fontId="68" fillId="0" borderId="4" xfId="9" applyFont="1" applyBorder="1" applyAlignment="1">
      <alignment horizontal="center" vertical="center"/>
    </xf>
    <xf numFmtId="0" fontId="69" fillId="0" borderId="0" xfId="9" applyFont="1" applyAlignment="1">
      <alignment horizontal="left"/>
    </xf>
    <xf numFmtId="0" fontId="67" fillId="0" borderId="1" xfId="9" applyFont="1" applyBorder="1" applyAlignment="1">
      <alignment horizontal="center" vertical="center"/>
    </xf>
    <xf numFmtId="0" fontId="69" fillId="0" borderId="0" xfId="9" applyFont="1"/>
    <xf numFmtId="0" fontId="70" fillId="0" borderId="0" xfId="9" applyFont="1" applyAlignment="1">
      <alignment horizontal="center"/>
    </xf>
    <xf numFmtId="0" fontId="71" fillId="0" borderId="0" xfId="9" applyFont="1"/>
    <xf numFmtId="0" fontId="70" fillId="0" borderId="0" xfId="9" applyFont="1" applyBorder="1" applyAlignment="1">
      <alignment horizontal="center"/>
    </xf>
    <xf numFmtId="0" fontId="69" fillId="0" borderId="1" xfId="9" applyFont="1" applyBorder="1" applyAlignment="1">
      <alignment horizontal="center" vertical="center"/>
    </xf>
    <xf numFmtId="0" fontId="60" fillId="0" borderId="0" xfId="9" applyFont="1" applyBorder="1" applyAlignment="1">
      <alignment horizontal="center"/>
    </xf>
    <xf numFmtId="0" fontId="72" fillId="0" borderId="1" xfId="9" applyFont="1" applyBorder="1" applyAlignment="1">
      <alignment horizontal="center" vertical="center" wrapText="1"/>
    </xf>
    <xf numFmtId="0" fontId="73" fillId="0" borderId="1" xfId="9" applyFont="1" applyBorder="1" applyAlignment="1">
      <alignment horizontal="center" vertical="center" wrapText="1"/>
    </xf>
    <xf numFmtId="0" fontId="74" fillId="0" borderId="1" xfId="9" applyFont="1" applyBorder="1" applyAlignment="1">
      <alignment horizontal="center" vertical="center" wrapText="1"/>
    </xf>
    <xf numFmtId="0" fontId="75" fillId="0" borderId="1" xfId="9" applyFont="1" applyBorder="1" applyAlignment="1">
      <alignment horizontal="center" vertical="center"/>
    </xf>
    <xf numFmtId="0" fontId="73" fillId="0" borderId="1" xfId="9" applyFont="1" applyBorder="1" applyAlignment="1">
      <alignment horizontal="center" vertical="center"/>
    </xf>
    <xf numFmtId="0" fontId="75" fillId="0" borderId="1" xfId="9" applyFont="1" applyBorder="1" applyAlignment="1">
      <alignment horizontal="center" vertical="center" wrapText="1"/>
    </xf>
    <xf numFmtId="0" fontId="76" fillId="0" borderId="1" xfId="9" applyFont="1" applyBorder="1" applyAlignment="1">
      <alignment horizontal="center" vertical="center" wrapText="1"/>
    </xf>
    <xf numFmtId="0" fontId="73" fillId="0" borderId="0" xfId="9" applyFont="1" applyAlignment="1">
      <alignment horizontal="center" vertical="center"/>
    </xf>
    <xf numFmtId="0" fontId="60" fillId="0" borderId="1" xfId="9" applyFont="1" applyBorder="1" applyAlignment="1">
      <alignment horizontal="center" vertical="center" wrapText="1"/>
    </xf>
    <xf numFmtId="0" fontId="60" fillId="0" borderId="1" xfId="9" applyFont="1" applyFill="1" applyBorder="1" applyAlignment="1">
      <alignment horizontal="left" vertical="center" wrapText="1"/>
    </xf>
    <xf numFmtId="0" fontId="77" fillId="0" borderId="1" xfId="9" applyFont="1" applyBorder="1" applyAlignment="1">
      <alignment horizontal="center" vertical="center" wrapText="1"/>
    </xf>
    <xf numFmtId="0" fontId="60" fillId="0" borderId="1" xfId="9" applyFont="1" applyBorder="1" applyAlignment="1">
      <alignment horizontal="center" vertical="center"/>
    </xf>
    <xf numFmtId="2" fontId="60" fillId="0" borderId="1" xfId="9" applyNumberFormat="1" applyFont="1" applyBorder="1" applyAlignment="1">
      <alignment horizontal="center" vertical="center"/>
    </xf>
    <xf numFmtId="0" fontId="64" fillId="0" borderId="1" xfId="9" applyFont="1" applyBorder="1" applyAlignment="1">
      <alignment horizontal="center" vertical="center"/>
    </xf>
    <xf numFmtId="0" fontId="26" fillId="0" borderId="1" xfId="1" applyFont="1" applyBorder="1" applyAlignment="1">
      <alignment vertical="center" wrapText="1"/>
    </xf>
    <xf numFmtId="0" fontId="5" fillId="0" borderId="42" xfId="1" applyFont="1" applyBorder="1" applyAlignment="1">
      <alignment horizontal="center" vertical="center"/>
    </xf>
    <xf numFmtId="0" fontId="26" fillId="0" borderId="42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wrapText="1"/>
    </xf>
    <xf numFmtId="0" fontId="11" fillId="0" borderId="1" xfId="1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center"/>
    </xf>
    <xf numFmtId="2" fontId="4" fillId="0" borderId="29" xfId="1" applyNumberFormat="1" applyFont="1" applyBorder="1" applyAlignment="1">
      <alignment horizontal="center" vertical="center"/>
    </xf>
    <xf numFmtId="0" fontId="34" fillId="0" borderId="29" xfId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0" fontId="78" fillId="0" borderId="3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4" fillId="0" borderId="0" xfId="1" applyFont="1" applyBorder="1" applyAlignment="1">
      <alignment horizontal="center" vertical="center"/>
    </xf>
    <xf numFmtId="2" fontId="4" fillId="0" borderId="0" xfId="1" applyNumberFormat="1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 wrapText="1"/>
    </xf>
    <xf numFmtId="0" fontId="78" fillId="0" borderId="0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26" fillId="0" borderId="49" xfId="1" applyFont="1" applyBorder="1" applyAlignment="1">
      <alignment horizontal="center" vertical="center"/>
    </xf>
    <xf numFmtId="0" fontId="5" fillId="0" borderId="49" xfId="1" applyFont="1" applyBorder="1" applyAlignment="1">
      <alignment horizontal="center" vertical="center"/>
    </xf>
    <xf numFmtId="0" fontId="26" fillId="0" borderId="49" xfId="1" applyFont="1" applyBorder="1" applyAlignment="1">
      <alignment horizontal="center" vertical="center" wrapText="1"/>
    </xf>
    <xf numFmtId="0" fontId="26" fillId="0" borderId="50" xfId="1" applyFont="1" applyBorder="1" applyAlignment="1">
      <alignment horizontal="center" vertical="center" wrapText="1"/>
    </xf>
    <xf numFmtId="0" fontId="78" fillId="0" borderId="34" xfId="1" applyFont="1" applyBorder="1" applyAlignment="1">
      <alignment horizontal="center" vertical="center" wrapText="1"/>
    </xf>
    <xf numFmtId="2" fontId="4" fillId="0" borderId="36" xfId="1" applyNumberFormat="1" applyFont="1" applyBorder="1" applyAlignment="1">
      <alignment horizontal="center" vertical="center"/>
    </xf>
    <xf numFmtId="0" fontId="34" fillId="0" borderId="36" xfId="1" applyFont="1" applyBorder="1" applyAlignment="1">
      <alignment horizontal="center" vertical="center" wrapText="1"/>
    </xf>
    <xf numFmtId="0" fontId="78" fillId="0" borderId="37" xfId="1" applyFont="1" applyBorder="1" applyAlignment="1">
      <alignment horizontal="center" vertical="center" wrapText="1"/>
    </xf>
    <xf numFmtId="0" fontId="4" fillId="0" borderId="46" xfId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4" fillId="0" borderId="38" xfId="1" applyFont="1" applyBorder="1" applyAlignment="1">
      <alignment horizontal="center" vertical="center"/>
    </xf>
    <xf numFmtId="0" fontId="34" fillId="0" borderId="39" xfId="1" applyFont="1" applyBorder="1" applyAlignment="1">
      <alignment horizontal="center" vertical="center"/>
    </xf>
    <xf numFmtId="0" fontId="34" fillId="0" borderId="40" xfId="1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/>
    </xf>
    <xf numFmtId="2" fontId="5" fillId="0" borderId="2" xfId="1" applyNumberFormat="1" applyFont="1" applyBorder="1" applyAlignment="1">
      <alignment vertical="center"/>
    </xf>
    <xf numFmtId="0" fontId="26" fillId="0" borderId="53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26" fillId="0" borderId="43" xfId="1" applyFont="1" applyBorder="1" applyAlignment="1">
      <alignment vertical="center" wrapText="1"/>
    </xf>
    <xf numFmtId="0" fontId="26" fillId="0" borderId="54" xfId="1" applyFont="1" applyBorder="1" applyAlignment="1">
      <alignment vertical="center"/>
    </xf>
    <xf numFmtId="0" fontId="5" fillId="0" borderId="49" xfId="1" applyFont="1" applyBorder="1" applyAlignment="1">
      <alignment vertical="center"/>
    </xf>
    <xf numFmtId="0" fontId="26" fillId="0" borderId="49" xfId="1" applyFont="1" applyBorder="1" applyAlignment="1">
      <alignment vertical="center" wrapText="1"/>
    </xf>
    <xf numFmtId="0" fontId="26" fillId="0" borderId="29" xfId="1" applyFont="1" applyBorder="1" applyAlignment="1">
      <alignment vertical="center"/>
    </xf>
    <xf numFmtId="2" fontId="5" fillId="0" borderId="29" xfId="1" applyNumberFormat="1" applyFont="1" applyBorder="1" applyAlignment="1">
      <alignment vertical="center"/>
    </xf>
    <xf numFmtId="0" fontId="26" fillId="0" borderId="29" xfId="1" applyFont="1" applyBorder="1" applyAlignment="1">
      <alignment vertical="center" wrapText="1"/>
    </xf>
    <xf numFmtId="0" fontId="0" fillId="0" borderId="40" xfId="0" applyBorder="1"/>
    <xf numFmtId="0" fontId="0" fillId="0" borderId="36" xfId="0" applyBorder="1"/>
    <xf numFmtId="0" fontId="26" fillId="0" borderId="44" xfId="1" applyFont="1" applyBorder="1" applyAlignment="1">
      <alignment vertical="center"/>
    </xf>
    <xf numFmtId="2" fontId="5" fillId="0" borderId="44" xfId="1" applyNumberFormat="1" applyFont="1" applyBorder="1" applyAlignment="1">
      <alignment vertical="center"/>
    </xf>
    <xf numFmtId="0" fontId="26" fillId="0" borderId="44" xfId="1" applyFont="1" applyBorder="1" applyAlignment="1">
      <alignment vertical="center" wrapText="1"/>
    </xf>
    <xf numFmtId="0" fontId="33" fillId="0" borderId="50" xfId="1" applyFont="1" applyBorder="1" applyAlignment="1">
      <alignment vertical="center" wrapText="1"/>
    </xf>
    <xf numFmtId="0" fontId="33" fillId="0" borderId="30" xfId="1" applyFont="1" applyBorder="1" applyAlignment="1">
      <alignment vertical="center" wrapText="1"/>
    </xf>
    <xf numFmtId="0" fontId="33" fillId="0" borderId="32" xfId="1" applyFont="1" applyBorder="1" applyAlignment="1">
      <alignment vertical="center" wrapText="1"/>
    </xf>
    <xf numFmtId="0" fontId="33" fillId="0" borderId="45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0" fontId="35" fillId="0" borderId="3" xfId="1" applyFont="1" applyBorder="1" applyAlignment="1">
      <alignment horizontal="center" vertical="center" wrapText="1"/>
    </xf>
    <xf numFmtId="0" fontId="35" fillId="0" borderId="2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/>
    </xf>
    <xf numFmtId="0" fontId="80" fillId="0" borderId="50" xfId="1" applyFont="1" applyBorder="1" applyAlignment="1">
      <alignment vertical="center" wrapText="1"/>
    </xf>
    <xf numFmtId="0" fontId="80" fillId="0" borderId="54" xfId="1" applyFont="1" applyBorder="1" applyAlignment="1">
      <alignment vertical="center"/>
    </xf>
    <xf numFmtId="0" fontId="24" fillId="0" borderId="49" xfId="1" applyFont="1" applyBorder="1" applyAlignment="1">
      <alignment vertical="center"/>
    </xf>
    <xf numFmtId="0" fontId="80" fillId="0" borderId="49" xfId="1" applyFont="1" applyBorder="1" applyAlignment="1">
      <alignment vertical="center" wrapText="1"/>
    </xf>
    <xf numFmtId="0" fontId="26" fillId="0" borderId="38" xfId="1" applyFont="1" applyBorder="1" applyAlignment="1">
      <alignment vertical="center"/>
    </xf>
    <xf numFmtId="0" fontId="26" fillId="0" borderId="55" xfId="1" applyFont="1" applyBorder="1" applyAlignment="1">
      <alignment vertical="center"/>
    </xf>
    <xf numFmtId="0" fontId="26" fillId="0" borderId="56" xfId="1" applyFont="1" applyBorder="1" applyAlignment="1">
      <alignment vertical="center"/>
    </xf>
    <xf numFmtId="0" fontId="80" fillId="0" borderId="57" xfId="1" applyFont="1" applyBorder="1" applyAlignment="1">
      <alignment vertical="center"/>
    </xf>
    <xf numFmtId="0" fontId="26" fillId="0" borderId="58" xfId="1" applyFont="1" applyBorder="1" applyAlignment="1">
      <alignment vertical="center"/>
    </xf>
    <xf numFmtId="0" fontId="26" fillId="0" borderId="19" xfId="1" applyFont="1" applyBorder="1" applyAlignment="1">
      <alignment vertical="center"/>
    </xf>
    <xf numFmtId="0" fontId="26" fillId="0" borderId="59" xfId="1" applyFont="1" applyBorder="1" applyAlignment="1">
      <alignment vertical="center"/>
    </xf>
    <xf numFmtId="0" fontId="35" fillId="0" borderId="30" xfId="1" applyFont="1" applyBorder="1" applyAlignment="1">
      <alignment vertical="center" wrapText="1"/>
    </xf>
    <xf numFmtId="0" fontId="35" fillId="0" borderId="32" xfId="1" applyFont="1" applyBorder="1" applyAlignment="1">
      <alignment vertical="center" wrapText="1"/>
    </xf>
    <xf numFmtId="0" fontId="35" fillId="0" borderId="45" xfId="1" applyFont="1" applyBorder="1" applyAlignment="1">
      <alignment vertical="center" wrapText="1"/>
    </xf>
    <xf numFmtId="0" fontId="80" fillId="0" borderId="60" xfId="1" applyFont="1" applyBorder="1" applyAlignment="1">
      <alignment vertical="center" wrapText="1"/>
    </xf>
    <xf numFmtId="0" fontId="26" fillId="0" borderId="51" xfId="1" applyFont="1" applyBorder="1" applyAlignment="1">
      <alignment vertical="center" wrapText="1"/>
    </xf>
    <xf numFmtId="0" fontId="26" fillId="0" borderId="8" xfId="1" applyFont="1" applyBorder="1" applyAlignment="1">
      <alignment vertical="center" wrapText="1"/>
    </xf>
    <xf numFmtId="0" fontId="26" fillId="0" borderId="61" xfId="1" applyFont="1" applyBorder="1" applyAlignment="1">
      <alignment vertical="center" wrapText="1"/>
    </xf>
    <xf numFmtId="0" fontId="80" fillId="0" borderId="62" xfId="1" applyFont="1" applyBorder="1" applyAlignment="1">
      <alignment vertical="center" wrapText="1"/>
    </xf>
    <xf numFmtId="0" fontId="35" fillId="0" borderId="28" xfId="1" applyFont="1" applyBorder="1" applyAlignment="1">
      <alignment vertical="center" wrapText="1"/>
    </xf>
    <xf numFmtId="0" fontId="35" fillId="0" borderId="31" xfId="1" applyFont="1" applyBorder="1" applyAlignment="1">
      <alignment vertical="center" wrapText="1"/>
    </xf>
    <xf numFmtId="0" fontId="35" fillId="0" borderId="41" xfId="1" applyFont="1" applyBorder="1" applyAlignment="1">
      <alignment vertical="center" wrapText="1"/>
    </xf>
    <xf numFmtId="0" fontId="81" fillId="0" borderId="24" xfId="1" applyFont="1" applyBorder="1" applyAlignment="1">
      <alignment vertical="center" wrapText="1"/>
    </xf>
    <xf numFmtId="0" fontId="58" fillId="0" borderId="63" xfId="0" applyFont="1" applyBorder="1"/>
    <xf numFmtId="0" fontId="58" fillId="0" borderId="64" xfId="0" applyFont="1" applyBorder="1"/>
    <xf numFmtId="0" fontId="58" fillId="0" borderId="65" xfId="0" applyFont="1" applyBorder="1"/>
    <xf numFmtId="0" fontId="34" fillId="0" borderId="1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2" fontId="5" fillId="0" borderId="1" xfId="1" applyNumberFormat="1" applyFont="1" applyBorder="1" applyAlignment="1">
      <alignment vertical="center"/>
    </xf>
    <xf numFmtId="0" fontId="26" fillId="0" borderId="39" xfId="1" applyFont="1" applyBorder="1" applyAlignment="1">
      <alignment vertical="center"/>
    </xf>
    <xf numFmtId="0" fontId="33" fillId="0" borderId="34" xfId="1" applyFont="1" applyBorder="1" applyAlignment="1">
      <alignment vertical="center" wrapText="1"/>
    </xf>
    <xf numFmtId="0" fontId="26" fillId="0" borderId="40" xfId="1" applyFont="1" applyBorder="1" applyAlignment="1">
      <alignment vertical="center"/>
    </xf>
    <xf numFmtId="2" fontId="5" fillId="0" borderId="36" xfId="1" applyNumberFormat="1" applyFont="1" applyBorder="1" applyAlignment="1">
      <alignment vertical="center"/>
    </xf>
    <xf numFmtId="0" fontId="26" fillId="0" borderId="36" xfId="1" applyFont="1" applyBorder="1" applyAlignment="1">
      <alignment vertical="center" wrapText="1"/>
    </xf>
    <xf numFmtId="0" fontId="33" fillId="0" borderId="37" xfId="1" applyFont="1" applyBorder="1" applyAlignment="1">
      <alignment vertical="center" wrapText="1"/>
    </xf>
    <xf numFmtId="0" fontId="26" fillId="0" borderId="5" xfId="1" applyFont="1" applyBorder="1" applyAlignment="1">
      <alignment vertical="center" wrapText="1"/>
    </xf>
    <xf numFmtId="0" fontId="26" fillId="0" borderId="52" xfId="1" applyFont="1" applyBorder="1" applyAlignment="1">
      <alignment vertical="center" wrapText="1"/>
    </xf>
    <xf numFmtId="0" fontId="33" fillId="0" borderId="67" xfId="1" applyFont="1" applyBorder="1" applyAlignment="1">
      <alignment vertical="center" wrapText="1"/>
    </xf>
    <xf numFmtId="0" fontId="24" fillId="0" borderId="47" xfId="1" applyFont="1" applyBorder="1" applyAlignment="1">
      <alignment horizontal="center" vertical="center"/>
    </xf>
    <xf numFmtId="0" fontId="26" fillId="0" borderId="60" xfId="1" applyFont="1" applyBorder="1" applyAlignment="1">
      <alignment vertical="center" wrapText="1"/>
    </xf>
    <xf numFmtId="0" fontId="11" fillId="0" borderId="0" xfId="1" applyFont="1" applyAlignment="1">
      <alignment horizontal="left"/>
    </xf>
    <xf numFmtId="0" fontId="11" fillId="0" borderId="0" xfId="1" applyFont="1" applyBorder="1" applyAlignment="1">
      <alignment horizontal="left"/>
    </xf>
    <xf numFmtId="0" fontId="5" fillId="0" borderId="0" xfId="1" applyFont="1" applyFill="1" applyAlignment="1">
      <alignment horizontal="left" vertical="center"/>
    </xf>
    <xf numFmtId="0" fontId="5" fillId="0" borderId="0" xfId="1" applyFont="1" applyAlignment="1">
      <alignment horizontal="left"/>
    </xf>
    <xf numFmtId="0" fontId="60" fillId="0" borderId="1" xfId="9" applyFont="1" applyFill="1" applyBorder="1" applyAlignment="1">
      <alignment horizontal="center" vertical="center" wrapText="1"/>
    </xf>
    <xf numFmtId="0" fontId="77" fillId="0" borderId="1" xfId="9" applyFont="1" applyFill="1" applyBorder="1" applyAlignment="1">
      <alignment horizontal="center" vertical="center" wrapText="1"/>
    </xf>
    <xf numFmtId="0" fontId="60" fillId="0" borderId="1" xfId="9" applyFont="1" applyFill="1" applyBorder="1" applyAlignment="1">
      <alignment horizontal="center" vertical="center"/>
    </xf>
    <xf numFmtId="2" fontId="60" fillId="0" borderId="1" xfId="9" applyNumberFormat="1" applyFont="1" applyFill="1" applyBorder="1" applyAlignment="1">
      <alignment horizontal="center" vertical="center"/>
    </xf>
    <xf numFmtId="0" fontId="64" fillId="0" borderId="1" xfId="9" applyFont="1" applyFill="1" applyBorder="1" applyAlignment="1">
      <alignment horizontal="center" vertical="center"/>
    </xf>
    <xf numFmtId="0" fontId="60" fillId="0" borderId="0" xfId="9" applyFont="1" applyFill="1"/>
    <xf numFmtId="0" fontId="3" fillId="0" borderId="2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/>
    </xf>
    <xf numFmtId="0" fontId="3" fillId="0" borderId="36" xfId="0" applyFont="1" applyBorder="1" applyAlignment="1">
      <alignment wrapText="1"/>
    </xf>
    <xf numFmtId="0" fontId="0" fillId="0" borderId="38" xfId="0" applyBorder="1"/>
    <xf numFmtId="0" fontId="0" fillId="0" borderId="29" xfId="0" applyBorder="1"/>
    <xf numFmtId="0" fontId="0" fillId="0" borderId="39" xfId="0" applyBorder="1"/>
    <xf numFmtId="0" fontId="26" fillId="0" borderId="53" xfId="1" applyFont="1" applyBorder="1" applyAlignment="1">
      <alignment horizontal="center" vertical="center"/>
    </xf>
    <xf numFmtId="0" fontId="26" fillId="0" borderId="66" xfId="1" applyFont="1" applyBorder="1" applyAlignment="1">
      <alignment horizontal="center" vertical="center" wrapText="1"/>
    </xf>
    <xf numFmtId="0" fontId="0" fillId="0" borderId="51" xfId="0" applyBorder="1"/>
    <xf numFmtId="0" fontId="0" fillId="0" borderId="5" xfId="0" applyBorder="1"/>
    <xf numFmtId="0" fontId="0" fillId="0" borderId="52" xfId="0" applyBorder="1"/>
    <xf numFmtId="0" fontId="79" fillId="0" borderId="18" xfId="1" applyFont="1" applyBorder="1" applyAlignment="1">
      <alignment horizontal="center" vertical="center" wrapText="1"/>
    </xf>
    <xf numFmtId="2" fontId="59" fillId="0" borderId="29" xfId="0" applyNumberFormat="1" applyFont="1" applyBorder="1"/>
    <xf numFmtId="2" fontId="59" fillId="0" borderId="1" xfId="0" applyNumberFormat="1" applyFont="1" applyBorder="1"/>
    <xf numFmtId="2" fontId="59" fillId="0" borderId="36" xfId="0" applyNumberFormat="1" applyFont="1" applyBorder="1"/>
    <xf numFmtId="0" fontId="3" fillId="0" borderId="5" xfId="0" applyFont="1" applyFill="1" applyBorder="1" applyAlignment="1">
      <alignment horizontal="center" vertical="center"/>
    </xf>
    <xf numFmtId="0" fontId="4" fillId="0" borderId="5" xfId="9" applyFont="1" applyFill="1" applyBorder="1" applyAlignment="1">
      <alignment horizontal="center"/>
    </xf>
    <xf numFmtId="0" fontId="78" fillId="0" borderId="18" xfId="1" applyFont="1" applyBorder="1" applyAlignment="1">
      <alignment horizontal="center" vertical="center"/>
    </xf>
    <xf numFmtId="0" fontId="82" fillId="0" borderId="68" xfId="0" applyFont="1" applyBorder="1" applyAlignment="1">
      <alignment horizontal="center" vertical="center"/>
    </xf>
    <xf numFmtId="0" fontId="82" fillId="0" borderId="64" xfId="0" applyFont="1" applyBorder="1" applyAlignment="1">
      <alignment horizontal="center" vertical="center"/>
    </xf>
    <xf numFmtId="0" fontId="82" fillId="0" borderId="65" xfId="0" applyFont="1" applyBorder="1" applyAlignment="1">
      <alignment horizontal="center" vertical="center"/>
    </xf>
    <xf numFmtId="0" fontId="57" fillId="0" borderId="36" xfId="0" applyFont="1" applyFill="1" applyBorder="1" applyAlignment="1">
      <alignment horizontal="center" wrapText="1"/>
    </xf>
    <xf numFmtId="0" fontId="3" fillId="0" borderId="29" xfId="0" applyFont="1" applyBorder="1" applyAlignment="1"/>
    <xf numFmtId="0" fontId="3" fillId="0" borderId="36" xfId="0" applyFont="1" applyFill="1" applyBorder="1" applyAlignment="1">
      <alignment horizontal="center" wrapText="1"/>
    </xf>
  </cellXfs>
  <cellStyles count="59">
    <cellStyle name="??????? 2" xfId="2"/>
    <cellStyle name="20% - Accent1 2" xfId="18"/>
    <cellStyle name="20% - Accent2 2" xfId="19"/>
    <cellStyle name="20% - Accent3 2" xfId="20"/>
    <cellStyle name="20% - Accent4 2" xfId="21"/>
    <cellStyle name="20% - Accent5 2" xfId="22"/>
    <cellStyle name="20% - Accent6 2" xfId="23"/>
    <cellStyle name="40% - Accent1 2" xfId="24"/>
    <cellStyle name="40% - Accent2 2" xfId="25"/>
    <cellStyle name="40% - Accent3 2" xfId="26"/>
    <cellStyle name="40% - Accent4 2" xfId="27"/>
    <cellStyle name="40% - Accent5 2" xfId="28"/>
    <cellStyle name="40% - Accent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Accent1 2" xfId="36"/>
    <cellStyle name="Accent2 2" xfId="37"/>
    <cellStyle name="Accent3 2" xfId="38"/>
    <cellStyle name="Accent4 2" xfId="39"/>
    <cellStyle name="Accent5 2" xfId="40"/>
    <cellStyle name="Accent6 2" xfId="41"/>
    <cellStyle name="Bad 2" xfId="42"/>
    <cellStyle name="Calculation 2" xfId="43"/>
    <cellStyle name="Check Cell 2" xfId="44"/>
    <cellStyle name="Explanatory Text 2" xfId="45"/>
    <cellStyle name="Good 2" xfId="46"/>
    <cellStyle name="Heading 1 2" xfId="47"/>
    <cellStyle name="Heading 2 2" xfId="48"/>
    <cellStyle name="Heading 3 2" xfId="49"/>
    <cellStyle name="Heading 4 2" xfId="50"/>
    <cellStyle name="Input 2" xfId="51"/>
    <cellStyle name="Linked Cell 2" xfId="52"/>
    <cellStyle name="Neutral 2" xfId="53"/>
    <cellStyle name="Normal" xfId="0" builtinId="0"/>
    <cellStyle name="Normal 2" xfId="3"/>
    <cellStyle name="Normal 2 2" xfId="8"/>
    <cellStyle name="Normal 2 3" xfId="9"/>
    <cellStyle name="Normal 2_Competition11" xfId="10"/>
    <cellStyle name="Normal 3" xfId="4"/>
    <cellStyle name="Normal 3 2" xfId="11"/>
    <cellStyle name="Normal 3_Competition11" xfId="12"/>
    <cellStyle name="Normal 4" xfId="5"/>
    <cellStyle name="Normal 5" xfId="6"/>
    <cellStyle name="Normal 6" xfId="13"/>
    <cellStyle name="Normal 7" xfId="14"/>
    <cellStyle name="Normal 7 2" xfId="15"/>
    <cellStyle name="Normal 7 3" xfId="16"/>
    <cellStyle name="Normal 8" xfId="17"/>
    <cellStyle name="Note 2" xfId="54"/>
    <cellStyle name="Output 2" xfId="55"/>
    <cellStyle name="Parasts 2" xfId="1"/>
    <cellStyle name="Title 2" xfId="56"/>
    <cellStyle name="Total 2" xfId="57"/>
    <cellStyle name="Warning Text 2" xfId="58"/>
    <cellStyle name="Обыч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pane ySplit="2" topLeftCell="A21" activePane="bottomLeft" state="frozen"/>
      <selection pane="bottomLeft" activeCell="D29" sqref="D29:K29"/>
    </sheetView>
  </sheetViews>
  <sheetFormatPr defaultColWidth="4.28515625" defaultRowHeight="14.25" x14ac:dyDescent="0.2"/>
  <cols>
    <col min="1" max="1" width="3.7109375" style="6" customWidth="1"/>
    <col min="2" max="2" width="19.5703125" style="1" customWidth="1"/>
    <col min="3" max="3" width="7.140625" style="6" customWidth="1"/>
    <col min="4" max="4" width="13.5703125" style="1" customWidth="1"/>
    <col min="5" max="5" width="7.5703125" style="1" customWidth="1"/>
    <col min="6" max="6" width="6.7109375" style="1" customWidth="1"/>
    <col min="7" max="7" width="11.5703125" style="1" customWidth="1"/>
    <col min="8" max="8" width="12.28515625" style="6" customWidth="1"/>
    <col min="9" max="9" width="11.85546875" style="1" customWidth="1"/>
    <col min="10" max="10" width="14.42578125" style="1" customWidth="1"/>
    <col min="11" max="11" width="17" style="1" customWidth="1"/>
    <col min="12" max="12" width="5.28515625" style="1" customWidth="1"/>
    <col min="13" max="17" width="4.5703125" style="6" customWidth="1"/>
    <col min="18" max="16384" width="4.28515625" style="1"/>
  </cols>
  <sheetData>
    <row r="1" spans="1:19" ht="15" thickBot="1" x14ac:dyDescent="0.25">
      <c r="A1" s="6" t="s">
        <v>133</v>
      </c>
      <c r="L1" s="4"/>
      <c r="M1" s="5" t="s">
        <v>121</v>
      </c>
      <c r="N1" s="5" t="s">
        <v>122</v>
      </c>
      <c r="O1" s="5" t="s">
        <v>123</v>
      </c>
      <c r="P1" s="5" t="s">
        <v>124</v>
      </c>
      <c r="Q1" s="5" t="s">
        <v>125</v>
      </c>
      <c r="R1" s="5" t="s">
        <v>28</v>
      </c>
    </row>
    <row r="2" spans="1:19" s="2" customFormat="1" ht="27" customHeight="1" thickBot="1" x14ac:dyDescent="0.2">
      <c r="A2" s="130" t="s">
        <v>12</v>
      </c>
      <c r="B2" s="131" t="s">
        <v>0</v>
      </c>
      <c r="C2" s="132" t="s">
        <v>1</v>
      </c>
      <c r="D2" s="131" t="s">
        <v>2</v>
      </c>
      <c r="E2" s="133" t="s">
        <v>3</v>
      </c>
      <c r="F2" s="134" t="s">
        <v>4</v>
      </c>
      <c r="G2" s="133" t="s">
        <v>5</v>
      </c>
      <c r="H2" s="134" t="s">
        <v>6</v>
      </c>
      <c r="I2" s="134" t="s">
        <v>7</v>
      </c>
      <c r="J2" s="134" t="s">
        <v>8</v>
      </c>
      <c r="K2" s="131" t="s">
        <v>9</v>
      </c>
      <c r="L2" s="131" t="s">
        <v>10</v>
      </c>
      <c r="M2" s="135" t="s">
        <v>32</v>
      </c>
      <c r="N2" s="135" t="s">
        <v>33</v>
      </c>
      <c r="O2" s="135" t="s">
        <v>14</v>
      </c>
      <c r="P2" s="135" t="s">
        <v>15</v>
      </c>
      <c r="Q2" s="135" t="s">
        <v>16</v>
      </c>
      <c r="R2" s="136" t="s">
        <v>126</v>
      </c>
    </row>
    <row r="3" spans="1:19" s="2" customFormat="1" ht="12.75" customHeight="1" x14ac:dyDescent="0.15">
      <c r="A3" s="141">
        <v>15</v>
      </c>
      <c r="B3" s="201" t="s">
        <v>85</v>
      </c>
      <c r="C3" s="201">
        <v>1981</v>
      </c>
      <c r="D3" s="201" t="s">
        <v>86</v>
      </c>
      <c r="E3" s="201">
        <v>2006</v>
      </c>
      <c r="F3" s="142" t="s">
        <v>25</v>
      </c>
      <c r="G3" s="201" t="s">
        <v>82</v>
      </c>
      <c r="H3" s="201" t="s">
        <v>80</v>
      </c>
      <c r="I3" s="201" t="s">
        <v>87</v>
      </c>
      <c r="J3" s="201" t="s">
        <v>88</v>
      </c>
      <c r="K3" s="201" t="s">
        <v>89</v>
      </c>
      <c r="L3" s="129"/>
      <c r="M3" s="127"/>
      <c r="N3" s="127" t="s">
        <v>13</v>
      </c>
      <c r="O3" s="127" t="s">
        <v>13</v>
      </c>
      <c r="P3" s="127"/>
      <c r="Q3" s="127"/>
      <c r="R3" s="128"/>
    </row>
    <row r="4" spans="1:19" s="2" customFormat="1" ht="12.75" customHeight="1" x14ac:dyDescent="0.15">
      <c r="A4" s="116">
        <v>16</v>
      </c>
      <c r="B4" s="3" t="s">
        <v>177</v>
      </c>
      <c r="C4" s="3"/>
      <c r="D4" s="89" t="s">
        <v>86</v>
      </c>
      <c r="E4" s="89">
        <v>2006</v>
      </c>
      <c r="F4" s="86" t="s">
        <v>25</v>
      </c>
      <c r="G4" s="89" t="s">
        <v>82</v>
      </c>
      <c r="H4" s="89" t="s">
        <v>80</v>
      </c>
      <c r="I4" s="89" t="s">
        <v>87</v>
      </c>
      <c r="J4" s="89" t="s">
        <v>88</v>
      </c>
      <c r="K4" s="89" t="s">
        <v>89</v>
      </c>
      <c r="L4" s="117"/>
      <c r="M4" s="3"/>
      <c r="N4" s="3"/>
      <c r="O4" s="3"/>
      <c r="P4" s="3"/>
      <c r="Q4" s="3"/>
      <c r="R4" s="7" t="s">
        <v>13</v>
      </c>
    </row>
    <row r="5" spans="1:19" s="2" customFormat="1" ht="12.75" customHeight="1" x14ac:dyDescent="0.2">
      <c r="A5" s="116">
        <v>12</v>
      </c>
      <c r="B5" s="3" t="s">
        <v>171</v>
      </c>
      <c r="C5" s="3">
        <v>1998</v>
      </c>
      <c r="D5" s="3" t="s">
        <v>172</v>
      </c>
      <c r="E5" s="3"/>
      <c r="F5" s="3" t="s">
        <v>25</v>
      </c>
      <c r="G5" s="3" t="s">
        <v>82</v>
      </c>
      <c r="H5" s="3"/>
      <c r="I5" s="3"/>
      <c r="J5" s="3" t="s">
        <v>173</v>
      </c>
      <c r="K5" s="3" t="s">
        <v>174</v>
      </c>
      <c r="L5" s="125"/>
      <c r="M5" s="108" t="s">
        <v>13</v>
      </c>
      <c r="N5" s="3"/>
      <c r="O5" s="3"/>
      <c r="P5" s="3"/>
      <c r="Q5" s="3"/>
      <c r="R5" s="114"/>
      <c r="S5" s="1"/>
    </row>
    <row r="6" spans="1:19" s="2" customFormat="1" ht="12.75" customHeight="1" x14ac:dyDescent="0.15">
      <c r="A6" s="115">
        <v>13</v>
      </c>
      <c r="B6" s="3" t="s">
        <v>171</v>
      </c>
      <c r="C6" s="3">
        <v>1998</v>
      </c>
      <c r="D6" s="3" t="s">
        <v>175</v>
      </c>
      <c r="E6" s="3"/>
      <c r="F6" s="3" t="s">
        <v>25</v>
      </c>
      <c r="G6" s="3" t="s">
        <v>82</v>
      </c>
      <c r="H6" s="3"/>
      <c r="I6" s="3"/>
      <c r="J6" s="3" t="s">
        <v>173</v>
      </c>
      <c r="K6" s="3" t="s">
        <v>174</v>
      </c>
      <c r="L6" s="117"/>
      <c r="M6" s="3"/>
      <c r="N6" s="3" t="s">
        <v>13</v>
      </c>
      <c r="O6" s="3"/>
      <c r="P6" s="3"/>
      <c r="Q6" s="3"/>
      <c r="R6" s="7"/>
    </row>
    <row r="7" spans="1:19" s="2" customFormat="1" ht="12.75" customHeight="1" x14ac:dyDescent="0.2">
      <c r="A7" s="116">
        <v>47</v>
      </c>
      <c r="B7" s="146" t="s">
        <v>245</v>
      </c>
      <c r="C7" s="146">
        <v>2000</v>
      </c>
      <c r="D7" s="146" t="s">
        <v>246</v>
      </c>
      <c r="E7" s="146">
        <v>2000</v>
      </c>
      <c r="F7" s="146" t="s">
        <v>25</v>
      </c>
      <c r="G7" s="146" t="s">
        <v>19</v>
      </c>
      <c r="H7" s="146" t="s">
        <v>247</v>
      </c>
      <c r="I7" s="146"/>
      <c r="J7" s="146" t="s">
        <v>248</v>
      </c>
      <c r="K7" s="146" t="s">
        <v>249</v>
      </c>
      <c r="L7" s="118"/>
      <c r="M7" s="155" t="s">
        <v>13</v>
      </c>
      <c r="N7" s="154"/>
      <c r="O7" s="154"/>
      <c r="P7" s="154"/>
      <c r="Q7" s="154"/>
      <c r="R7" s="154"/>
      <c r="S7" s="95"/>
    </row>
    <row r="8" spans="1:19" s="2" customFormat="1" ht="12.75" customHeight="1" x14ac:dyDescent="0.2">
      <c r="A8" s="116">
        <v>43</v>
      </c>
      <c r="B8" s="146" t="s">
        <v>232</v>
      </c>
      <c r="C8" s="146">
        <v>1990</v>
      </c>
      <c r="D8" s="146" t="s">
        <v>259</v>
      </c>
      <c r="E8" s="146">
        <v>2008</v>
      </c>
      <c r="F8" s="146" t="s">
        <v>25</v>
      </c>
      <c r="G8" s="146" t="s">
        <v>37</v>
      </c>
      <c r="H8" s="146" t="s">
        <v>188</v>
      </c>
      <c r="I8" s="146" t="s">
        <v>233</v>
      </c>
      <c r="J8" s="146" t="s">
        <v>232</v>
      </c>
      <c r="K8" s="146" t="s">
        <v>234</v>
      </c>
      <c r="L8" s="161"/>
      <c r="M8" s="146"/>
      <c r="N8" s="146"/>
      <c r="O8" s="146" t="s">
        <v>13</v>
      </c>
      <c r="P8" s="146" t="s">
        <v>13</v>
      </c>
      <c r="Q8" s="146"/>
      <c r="R8" s="162"/>
      <c r="S8" s="163"/>
    </row>
    <row r="9" spans="1:19" s="2" customFormat="1" ht="12.75" customHeight="1" x14ac:dyDescent="0.15">
      <c r="A9" s="116">
        <v>2</v>
      </c>
      <c r="B9" s="3" t="s">
        <v>34</v>
      </c>
      <c r="C9" s="3">
        <v>1996</v>
      </c>
      <c r="D9" s="3" t="s">
        <v>35</v>
      </c>
      <c r="E9" s="7"/>
      <c r="F9" s="7"/>
      <c r="G9" s="7"/>
      <c r="H9" s="3"/>
      <c r="I9" s="7"/>
      <c r="J9" s="7"/>
      <c r="K9" s="3" t="s">
        <v>36</v>
      </c>
      <c r="L9" s="118"/>
      <c r="M9" s="93"/>
      <c r="N9" s="86"/>
      <c r="O9" s="86"/>
      <c r="P9" s="86"/>
      <c r="Q9" s="86" t="s">
        <v>13</v>
      </c>
      <c r="R9" s="87"/>
      <c r="S9" s="88"/>
    </row>
    <row r="10" spans="1:19" s="2" customFormat="1" ht="12.75" customHeight="1" x14ac:dyDescent="0.15">
      <c r="A10" s="116">
        <v>33</v>
      </c>
      <c r="B10" s="111" t="s">
        <v>222</v>
      </c>
      <c r="C10" s="111">
        <v>2004</v>
      </c>
      <c r="D10" s="112" t="s">
        <v>117</v>
      </c>
      <c r="E10" s="112">
        <v>2003</v>
      </c>
      <c r="F10" s="112" t="s">
        <v>118</v>
      </c>
      <c r="G10" s="112" t="s">
        <v>11</v>
      </c>
      <c r="H10" s="113"/>
      <c r="I10" s="112"/>
      <c r="J10" s="86" t="s">
        <v>110</v>
      </c>
      <c r="K10" s="86" t="s">
        <v>111</v>
      </c>
      <c r="L10" s="138"/>
      <c r="M10" s="93" t="s">
        <v>13</v>
      </c>
      <c r="N10" s="86"/>
      <c r="O10" s="86"/>
      <c r="P10" s="86"/>
      <c r="Q10" s="86"/>
      <c r="R10" s="87"/>
      <c r="S10" s="88"/>
    </row>
    <row r="11" spans="1:19" s="2" customFormat="1" ht="12.75" customHeight="1" x14ac:dyDescent="0.2">
      <c r="A11" s="115">
        <v>36</v>
      </c>
      <c r="B11" s="86" t="s">
        <v>119</v>
      </c>
      <c r="C11" s="86">
        <v>2006</v>
      </c>
      <c r="D11" s="86" t="s">
        <v>215</v>
      </c>
      <c r="E11" s="86">
        <v>2007</v>
      </c>
      <c r="F11" s="120" t="s">
        <v>216</v>
      </c>
      <c r="G11" s="86" t="s">
        <v>82</v>
      </c>
      <c r="H11" s="120" t="s">
        <v>217</v>
      </c>
      <c r="I11" s="86" t="s">
        <v>218</v>
      </c>
      <c r="J11" s="86" t="s">
        <v>219</v>
      </c>
      <c r="K11" s="86" t="s">
        <v>111</v>
      </c>
      <c r="L11" s="140"/>
      <c r="M11" s="113" t="s">
        <v>13</v>
      </c>
      <c r="N11" s="86"/>
      <c r="O11" s="86"/>
      <c r="P11" s="86"/>
      <c r="Q11" s="86"/>
      <c r="R11" s="86">
        <v>2</v>
      </c>
      <c r="S11" s="95"/>
    </row>
    <row r="12" spans="1:19" s="2" customFormat="1" ht="12.75" customHeight="1" x14ac:dyDescent="0.15">
      <c r="A12" s="115">
        <v>3</v>
      </c>
      <c r="B12" s="3" t="s">
        <v>149</v>
      </c>
      <c r="C12" s="3">
        <v>1996</v>
      </c>
      <c r="D12" s="3" t="s">
        <v>150</v>
      </c>
      <c r="E12" s="3">
        <v>2006</v>
      </c>
      <c r="F12" s="3" t="s">
        <v>25</v>
      </c>
      <c r="G12" s="3" t="s">
        <v>82</v>
      </c>
      <c r="H12" s="3" t="s">
        <v>151</v>
      </c>
      <c r="I12" s="3" t="s">
        <v>152</v>
      </c>
      <c r="J12" s="3" t="s">
        <v>153</v>
      </c>
      <c r="K12" s="3" t="s">
        <v>176</v>
      </c>
      <c r="L12" s="121"/>
      <c r="M12" s="83"/>
      <c r="N12" s="3"/>
      <c r="O12" s="3"/>
      <c r="P12" s="3"/>
      <c r="Q12" s="3" t="s">
        <v>13</v>
      </c>
      <c r="R12" s="7"/>
    </row>
    <row r="13" spans="1:19" s="2" customFormat="1" ht="12.75" customHeight="1" x14ac:dyDescent="0.2">
      <c r="A13" s="116">
        <v>40</v>
      </c>
      <c r="B13" s="137" t="s">
        <v>226</v>
      </c>
      <c r="C13" s="92">
        <v>2008</v>
      </c>
      <c r="D13" s="107" t="s">
        <v>117</v>
      </c>
      <c r="E13" s="107">
        <v>2003</v>
      </c>
      <c r="F13" s="107" t="s">
        <v>118</v>
      </c>
      <c r="G13" s="107" t="s">
        <v>11</v>
      </c>
      <c r="H13" s="107"/>
      <c r="I13" s="107"/>
      <c r="J13" s="3" t="s">
        <v>110</v>
      </c>
      <c r="K13" s="3" t="s">
        <v>111</v>
      </c>
      <c r="L13" s="125"/>
      <c r="M13" s="108"/>
      <c r="N13" s="3"/>
      <c r="O13" s="3"/>
      <c r="P13" s="3"/>
      <c r="Q13" s="3"/>
      <c r="R13" s="86">
        <v>7</v>
      </c>
      <c r="S13" s="1"/>
    </row>
    <row r="14" spans="1:19" s="2" customFormat="1" ht="12.75" customHeight="1" x14ac:dyDescent="0.15">
      <c r="A14" s="116">
        <v>29</v>
      </c>
      <c r="B14" s="89" t="s">
        <v>112</v>
      </c>
      <c r="C14" s="111">
        <v>1975</v>
      </c>
      <c r="D14" s="112" t="s">
        <v>113</v>
      </c>
      <c r="E14" s="112">
        <v>2005</v>
      </c>
      <c r="F14" s="86" t="s">
        <v>25</v>
      </c>
      <c r="G14" s="86" t="s">
        <v>82</v>
      </c>
      <c r="H14" s="112" t="s">
        <v>80</v>
      </c>
      <c r="I14" s="112" t="s">
        <v>109</v>
      </c>
      <c r="J14" s="86" t="s">
        <v>110</v>
      </c>
      <c r="K14" s="86" t="s">
        <v>111</v>
      </c>
      <c r="L14" s="138"/>
      <c r="M14" s="86"/>
      <c r="N14" s="86"/>
      <c r="O14" s="86"/>
      <c r="P14" s="86" t="s">
        <v>13</v>
      </c>
      <c r="Q14" s="86" t="s">
        <v>13</v>
      </c>
      <c r="R14" s="87"/>
      <c r="S14" s="88"/>
    </row>
    <row r="15" spans="1:19" s="2" customFormat="1" ht="12.75" customHeight="1" x14ac:dyDescent="0.15">
      <c r="A15" s="116">
        <v>30</v>
      </c>
      <c r="B15" s="89" t="s">
        <v>112</v>
      </c>
      <c r="C15" s="111">
        <v>1975</v>
      </c>
      <c r="D15" s="112" t="s">
        <v>108</v>
      </c>
      <c r="E15" s="112">
        <v>2009</v>
      </c>
      <c r="F15" s="86" t="s">
        <v>25</v>
      </c>
      <c r="G15" s="112" t="s">
        <v>11</v>
      </c>
      <c r="H15" s="112" t="s">
        <v>24</v>
      </c>
      <c r="I15" s="112" t="s">
        <v>109</v>
      </c>
      <c r="J15" s="86" t="s">
        <v>110</v>
      </c>
      <c r="K15" s="86" t="s">
        <v>111</v>
      </c>
      <c r="L15" s="138"/>
      <c r="M15" s="86"/>
      <c r="N15" s="86" t="s">
        <v>13</v>
      </c>
      <c r="O15" s="86"/>
      <c r="P15" s="86"/>
      <c r="Q15" s="86"/>
      <c r="R15" s="87"/>
      <c r="S15" s="88"/>
    </row>
    <row r="16" spans="1:19" s="2" customFormat="1" ht="12.75" customHeight="1" x14ac:dyDescent="0.15">
      <c r="A16" s="115">
        <v>31</v>
      </c>
      <c r="B16" s="137" t="s">
        <v>112</v>
      </c>
      <c r="C16" s="92">
        <v>1975</v>
      </c>
      <c r="D16" s="107" t="s">
        <v>215</v>
      </c>
      <c r="E16" s="107">
        <v>2007</v>
      </c>
      <c r="F16" s="108" t="s">
        <v>216</v>
      </c>
      <c r="G16" s="3" t="s">
        <v>82</v>
      </c>
      <c r="H16" s="107" t="s">
        <v>217</v>
      </c>
      <c r="I16" s="107" t="s">
        <v>218</v>
      </c>
      <c r="J16" s="3" t="s">
        <v>219</v>
      </c>
      <c r="K16" s="3" t="s">
        <v>111</v>
      </c>
      <c r="L16" s="108"/>
      <c r="M16" s="86" t="s">
        <v>13</v>
      </c>
      <c r="N16" s="86"/>
      <c r="O16" s="86"/>
      <c r="P16" s="86"/>
      <c r="Q16" s="86"/>
      <c r="R16" s="87"/>
      <c r="S16" s="88"/>
    </row>
    <row r="17" spans="1:19" s="88" customFormat="1" ht="12.75" customHeight="1" x14ac:dyDescent="0.2">
      <c r="A17" s="116">
        <v>44</v>
      </c>
      <c r="B17" s="146" t="s">
        <v>235</v>
      </c>
      <c r="C17" s="146">
        <v>1992</v>
      </c>
      <c r="D17" s="146" t="s">
        <v>236</v>
      </c>
      <c r="E17" s="146">
        <v>2007</v>
      </c>
      <c r="F17" s="146" t="s">
        <v>25</v>
      </c>
      <c r="G17" s="146" t="s">
        <v>19</v>
      </c>
      <c r="H17" s="146" t="s">
        <v>237</v>
      </c>
      <c r="I17" s="146"/>
      <c r="J17" s="146" t="s">
        <v>238</v>
      </c>
      <c r="K17" s="146" t="s">
        <v>239</v>
      </c>
      <c r="L17" s="110"/>
      <c r="M17" s="123"/>
      <c r="N17" s="123" t="s">
        <v>13</v>
      </c>
      <c r="O17" s="123" t="s">
        <v>13</v>
      </c>
      <c r="P17" s="123"/>
      <c r="Q17" s="123"/>
      <c r="R17" s="152"/>
      <c r="S17" s="1"/>
    </row>
    <row r="18" spans="1:19" s="88" customFormat="1" ht="12.75" customHeight="1" x14ac:dyDescent="0.2">
      <c r="A18" s="115">
        <v>45</v>
      </c>
      <c r="B18" s="146" t="s">
        <v>235</v>
      </c>
      <c r="C18" s="146">
        <v>1992</v>
      </c>
      <c r="D18" s="146" t="s">
        <v>257</v>
      </c>
      <c r="E18" s="146">
        <v>2008</v>
      </c>
      <c r="F18" s="146" t="s">
        <v>25</v>
      </c>
      <c r="G18" s="146" t="s">
        <v>82</v>
      </c>
      <c r="H18" s="146" t="s">
        <v>258</v>
      </c>
      <c r="I18" s="146"/>
      <c r="J18" s="146" t="s">
        <v>232</v>
      </c>
      <c r="K18" s="146" t="s">
        <v>234</v>
      </c>
      <c r="L18" s="91"/>
      <c r="M18" s="152"/>
      <c r="N18" s="152" t="s">
        <v>13</v>
      </c>
      <c r="O18" s="123" t="s">
        <v>13</v>
      </c>
      <c r="P18" s="123"/>
      <c r="Q18" s="123"/>
      <c r="R18" s="123"/>
      <c r="S18" s="2"/>
    </row>
    <row r="19" spans="1:19" s="88" customFormat="1" ht="12.75" customHeight="1" x14ac:dyDescent="0.15">
      <c r="A19" s="115">
        <v>1</v>
      </c>
      <c r="B19" s="3" t="s">
        <v>127</v>
      </c>
      <c r="C19" s="3">
        <v>2001</v>
      </c>
      <c r="D19" s="3" t="s">
        <v>128</v>
      </c>
      <c r="E19" s="3">
        <v>2000</v>
      </c>
      <c r="F19" s="3" t="s">
        <v>118</v>
      </c>
      <c r="G19" s="3" t="s">
        <v>129</v>
      </c>
      <c r="H19" s="7"/>
      <c r="I19" s="3" t="s">
        <v>130</v>
      </c>
      <c r="J19" s="3" t="s">
        <v>131</v>
      </c>
      <c r="K19" s="3" t="s">
        <v>132</v>
      </c>
      <c r="L19" s="117"/>
      <c r="M19" s="3" t="s">
        <v>13</v>
      </c>
      <c r="N19" s="3"/>
      <c r="O19" s="3"/>
      <c r="P19" s="3"/>
      <c r="Q19" s="3"/>
      <c r="R19" s="7"/>
      <c r="S19" s="2"/>
    </row>
    <row r="20" spans="1:19" s="88" customFormat="1" ht="12.75" customHeight="1" x14ac:dyDescent="0.2">
      <c r="A20" s="115">
        <v>18</v>
      </c>
      <c r="B20" s="3" t="s">
        <v>91</v>
      </c>
      <c r="C20" s="3">
        <v>1994</v>
      </c>
      <c r="D20" s="3" t="s">
        <v>183</v>
      </c>
      <c r="E20" s="3">
        <v>2008</v>
      </c>
      <c r="F20" s="86" t="s">
        <v>25</v>
      </c>
      <c r="G20" s="3" t="s">
        <v>82</v>
      </c>
      <c r="H20" s="3" t="s">
        <v>184</v>
      </c>
      <c r="I20" s="3" t="s">
        <v>185</v>
      </c>
      <c r="J20" s="3" t="s">
        <v>186</v>
      </c>
      <c r="K20" s="3" t="s">
        <v>93</v>
      </c>
      <c r="L20" s="118"/>
      <c r="M20" s="93" t="s">
        <v>13</v>
      </c>
      <c r="N20" s="94" t="s">
        <v>13</v>
      </c>
      <c r="O20" s="94"/>
      <c r="P20" s="94"/>
      <c r="Q20" s="94"/>
      <c r="R20" s="106"/>
      <c r="S20" s="95"/>
    </row>
    <row r="21" spans="1:19" s="88" customFormat="1" ht="12.75" customHeight="1" x14ac:dyDescent="0.2">
      <c r="A21" s="116">
        <v>19</v>
      </c>
      <c r="B21" s="3" t="s">
        <v>91</v>
      </c>
      <c r="C21" s="3">
        <v>1994</v>
      </c>
      <c r="D21" s="3" t="s">
        <v>92</v>
      </c>
      <c r="E21" s="3">
        <v>2009</v>
      </c>
      <c r="F21" s="86" t="s">
        <v>25</v>
      </c>
      <c r="G21" s="3" t="s">
        <v>82</v>
      </c>
      <c r="H21" s="3" t="s">
        <v>187</v>
      </c>
      <c r="I21" s="3" t="s">
        <v>188</v>
      </c>
      <c r="J21" s="3" t="s">
        <v>189</v>
      </c>
      <c r="K21" s="3" t="s">
        <v>93</v>
      </c>
      <c r="L21" s="118"/>
      <c r="M21" s="93"/>
      <c r="N21" s="94" t="s">
        <v>13</v>
      </c>
      <c r="O21" s="94" t="s">
        <v>13</v>
      </c>
      <c r="P21" s="94"/>
      <c r="Q21" s="94"/>
      <c r="R21" s="106"/>
      <c r="S21" s="95"/>
    </row>
    <row r="22" spans="1:19" s="88" customFormat="1" ht="12.75" customHeight="1" x14ac:dyDescent="0.2">
      <c r="A22" s="116">
        <v>20</v>
      </c>
      <c r="B22" s="3" t="s">
        <v>91</v>
      </c>
      <c r="C22" s="3">
        <v>1994</v>
      </c>
      <c r="D22" s="3" t="s">
        <v>94</v>
      </c>
      <c r="E22" s="3">
        <v>2003</v>
      </c>
      <c r="F22" s="86" t="s">
        <v>25</v>
      </c>
      <c r="G22" s="3" t="s">
        <v>79</v>
      </c>
      <c r="H22" s="3" t="s">
        <v>190</v>
      </c>
      <c r="I22" s="3" t="s">
        <v>185</v>
      </c>
      <c r="J22" s="3" t="s">
        <v>95</v>
      </c>
      <c r="K22" s="3" t="s">
        <v>93</v>
      </c>
      <c r="L22" s="159"/>
      <c r="M22" s="94"/>
      <c r="N22" s="94"/>
      <c r="O22" s="94"/>
      <c r="P22" s="94" t="s">
        <v>13</v>
      </c>
      <c r="Q22" s="94" t="s">
        <v>13</v>
      </c>
      <c r="R22" s="106"/>
      <c r="S22" s="95"/>
    </row>
    <row r="23" spans="1:19" s="88" customFormat="1" ht="12.75" customHeight="1" x14ac:dyDescent="0.15">
      <c r="A23" s="115">
        <v>21</v>
      </c>
      <c r="B23" s="3" t="s">
        <v>96</v>
      </c>
      <c r="C23" s="3">
        <v>2001</v>
      </c>
      <c r="D23" s="3" t="s">
        <v>97</v>
      </c>
      <c r="E23" s="3">
        <v>2009</v>
      </c>
      <c r="F23" s="3" t="s">
        <v>191</v>
      </c>
      <c r="G23" s="3" t="s">
        <v>192</v>
      </c>
      <c r="H23" s="3" t="s">
        <v>193</v>
      </c>
      <c r="I23" s="3" t="s">
        <v>194</v>
      </c>
      <c r="J23" s="3" t="s">
        <v>195</v>
      </c>
      <c r="K23" s="3" t="s">
        <v>98</v>
      </c>
      <c r="L23" s="124"/>
      <c r="M23" s="3"/>
      <c r="N23" s="3" t="s">
        <v>13</v>
      </c>
      <c r="O23" s="3" t="s">
        <v>13</v>
      </c>
      <c r="P23" s="3"/>
      <c r="Q23" s="3"/>
      <c r="R23" s="7"/>
      <c r="S23" s="2"/>
    </row>
    <row r="24" spans="1:19" s="88" customFormat="1" ht="12.75" customHeight="1" x14ac:dyDescent="0.2">
      <c r="A24" s="116">
        <v>46</v>
      </c>
      <c r="B24" s="146" t="s">
        <v>240</v>
      </c>
      <c r="C24" s="146">
        <v>1999</v>
      </c>
      <c r="D24" s="146" t="s">
        <v>241</v>
      </c>
      <c r="E24" s="146">
        <v>2000</v>
      </c>
      <c r="F24" s="146" t="s">
        <v>25</v>
      </c>
      <c r="G24" s="146" t="s">
        <v>19</v>
      </c>
      <c r="H24" s="146" t="s">
        <v>242</v>
      </c>
      <c r="I24" s="146"/>
      <c r="J24" s="146" t="s">
        <v>243</v>
      </c>
      <c r="K24" s="146" t="s">
        <v>244</v>
      </c>
      <c r="L24" s="118"/>
      <c r="M24" s="153" t="s">
        <v>13</v>
      </c>
      <c r="N24" s="123" t="s">
        <v>13</v>
      </c>
      <c r="O24" s="154"/>
      <c r="P24" s="154"/>
      <c r="Q24" s="154"/>
      <c r="R24" s="154"/>
      <c r="S24" s="95"/>
    </row>
    <row r="25" spans="1:19" s="88" customFormat="1" ht="12.75" customHeight="1" x14ac:dyDescent="0.15">
      <c r="A25" s="115">
        <v>9</v>
      </c>
      <c r="B25" s="3" t="s">
        <v>161</v>
      </c>
      <c r="C25" s="3">
        <v>1993</v>
      </c>
      <c r="D25" s="3" t="s">
        <v>162</v>
      </c>
      <c r="E25" s="3">
        <v>1997</v>
      </c>
      <c r="F25" s="3" t="s">
        <v>25</v>
      </c>
      <c r="G25" s="3" t="s">
        <v>79</v>
      </c>
      <c r="H25" s="3" t="s">
        <v>163</v>
      </c>
      <c r="I25" s="3" t="s">
        <v>164</v>
      </c>
      <c r="J25" s="3" t="s">
        <v>165</v>
      </c>
      <c r="K25" s="93" t="s">
        <v>167</v>
      </c>
      <c r="L25" s="118"/>
      <c r="M25" s="93"/>
      <c r="N25" s="86"/>
      <c r="O25" s="86"/>
      <c r="P25" s="86"/>
      <c r="Q25" s="86"/>
      <c r="R25" s="86" t="s">
        <v>13</v>
      </c>
    </row>
    <row r="26" spans="1:19" s="88" customFormat="1" ht="12.75" customHeight="1" x14ac:dyDescent="0.15">
      <c r="A26" s="116">
        <v>10</v>
      </c>
      <c r="B26" s="3" t="s">
        <v>161</v>
      </c>
      <c r="C26" s="3">
        <v>1993</v>
      </c>
      <c r="D26" s="3" t="s">
        <v>166</v>
      </c>
      <c r="E26" s="3">
        <v>2004</v>
      </c>
      <c r="F26" s="3"/>
      <c r="G26" s="3" t="s">
        <v>37</v>
      </c>
      <c r="H26" s="3"/>
      <c r="I26" s="3"/>
      <c r="J26" s="3" t="s">
        <v>165</v>
      </c>
      <c r="K26" s="93" t="s">
        <v>167</v>
      </c>
      <c r="L26" s="118"/>
      <c r="M26" s="93"/>
      <c r="N26" s="86"/>
      <c r="O26" s="86"/>
      <c r="P26" s="86"/>
      <c r="Q26" s="86"/>
      <c r="R26" s="86" t="s">
        <v>13</v>
      </c>
    </row>
    <row r="27" spans="1:19" s="88" customFormat="1" ht="12.75" customHeight="1" x14ac:dyDescent="0.15">
      <c r="A27" s="115">
        <v>14</v>
      </c>
      <c r="B27" s="3" t="s">
        <v>105</v>
      </c>
      <c r="C27" s="3">
        <v>1965</v>
      </c>
      <c r="D27" s="3" t="s">
        <v>106</v>
      </c>
      <c r="E27" s="3">
        <v>2008</v>
      </c>
      <c r="F27" s="3" t="s">
        <v>25</v>
      </c>
      <c r="G27" s="3" t="s">
        <v>82</v>
      </c>
      <c r="H27" s="3" t="s">
        <v>83</v>
      </c>
      <c r="I27" s="3" t="s">
        <v>24</v>
      </c>
      <c r="J27" s="3" t="s">
        <v>105</v>
      </c>
      <c r="K27" s="3" t="s">
        <v>176</v>
      </c>
      <c r="L27" s="117"/>
      <c r="M27" s="3"/>
      <c r="N27" s="3"/>
      <c r="O27" s="3" t="s">
        <v>13</v>
      </c>
      <c r="P27" s="3"/>
      <c r="Q27" s="3"/>
      <c r="R27" s="7"/>
      <c r="S27" s="2"/>
    </row>
    <row r="28" spans="1:19" s="88" customFormat="1" ht="12.75" customHeight="1" x14ac:dyDescent="0.15">
      <c r="A28" s="115">
        <v>4</v>
      </c>
      <c r="B28" s="3" t="s">
        <v>154</v>
      </c>
      <c r="C28" s="3">
        <v>1992</v>
      </c>
      <c r="D28" s="3" t="s">
        <v>150</v>
      </c>
      <c r="E28" s="3">
        <v>2006</v>
      </c>
      <c r="F28" s="3" t="s">
        <v>25</v>
      </c>
      <c r="G28" s="3" t="s">
        <v>82</v>
      </c>
      <c r="H28" s="123" t="s">
        <v>151</v>
      </c>
      <c r="I28" s="3" t="s">
        <v>152</v>
      </c>
      <c r="J28" s="3" t="s">
        <v>153</v>
      </c>
      <c r="K28" s="3" t="s">
        <v>176</v>
      </c>
      <c r="L28" s="117"/>
      <c r="M28" s="3"/>
      <c r="N28" s="3"/>
      <c r="O28" s="3" t="s">
        <v>13</v>
      </c>
      <c r="P28" s="3"/>
      <c r="Q28" s="3"/>
      <c r="R28" s="7"/>
      <c r="S28" s="2"/>
    </row>
    <row r="29" spans="1:19" s="2" customFormat="1" ht="12.75" customHeight="1" x14ac:dyDescent="0.15">
      <c r="A29" s="116">
        <v>24</v>
      </c>
      <c r="B29" s="86" t="s">
        <v>100</v>
      </c>
      <c r="C29" s="86">
        <v>1998</v>
      </c>
      <c r="D29" s="86" t="s">
        <v>99</v>
      </c>
      <c r="E29" s="86">
        <v>2008</v>
      </c>
      <c r="F29" s="86" t="s">
        <v>191</v>
      </c>
      <c r="G29" s="86" t="s">
        <v>200</v>
      </c>
      <c r="H29" s="86" t="s">
        <v>194</v>
      </c>
      <c r="I29" s="86" t="s">
        <v>201</v>
      </c>
      <c r="J29" s="86" t="s">
        <v>195</v>
      </c>
      <c r="K29" s="86" t="s">
        <v>98</v>
      </c>
      <c r="L29" s="122"/>
      <c r="M29" s="86"/>
      <c r="N29" s="86" t="s">
        <v>13</v>
      </c>
      <c r="O29" s="86" t="s">
        <v>13</v>
      </c>
      <c r="P29" s="86"/>
      <c r="Q29" s="86"/>
      <c r="R29" s="87"/>
      <c r="S29" s="88"/>
    </row>
    <row r="30" spans="1:19" s="88" customFormat="1" ht="12.75" customHeight="1" x14ac:dyDescent="0.2">
      <c r="A30" s="116">
        <v>35</v>
      </c>
      <c r="B30" s="86" t="s">
        <v>116</v>
      </c>
      <c r="C30" s="86">
        <v>2005</v>
      </c>
      <c r="D30" s="86" t="s">
        <v>117</v>
      </c>
      <c r="E30" s="86">
        <v>2003</v>
      </c>
      <c r="F30" s="86" t="s">
        <v>118</v>
      </c>
      <c r="G30" s="112" t="s">
        <v>11</v>
      </c>
      <c r="H30" s="120"/>
      <c r="I30" s="86"/>
      <c r="J30" s="86" t="s">
        <v>110</v>
      </c>
      <c r="K30" s="86" t="s">
        <v>111</v>
      </c>
      <c r="L30" s="120"/>
      <c r="M30" s="160"/>
      <c r="N30" s="94"/>
      <c r="O30" s="94"/>
      <c r="P30" s="94"/>
      <c r="Q30" s="94"/>
      <c r="R30" s="86">
        <v>1</v>
      </c>
      <c r="S30" s="95"/>
    </row>
    <row r="31" spans="1:19" s="88" customFormat="1" ht="12.75" customHeight="1" x14ac:dyDescent="0.15">
      <c r="A31" s="116">
        <v>49</v>
      </c>
      <c r="B31" s="146" t="s">
        <v>253</v>
      </c>
      <c r="C31" s="146">
        <v>2001</v>
      </c>
      <c r="D31" s="146" t="s">
        <v>254</v>
      </c>
      <c r="E31" s="146">
        <v>2009</v>
      </c>
      <c r="F31" s="146" t="s">
        <v>25</v>
      </c>
      <c r="G31" s="146" t="s">
        <v>19</v>
      </c>
      <c r="H31" s="146" t="s">
        <v>255</v>
      </c>
      <c r="I31" s="146"/>
      <c r="J31" s="146" t="s">
        <v>256</v>
      </c>
      <c r="K31" s="146" t="s">
        <v>249</v>
      </c>
      <c r="L31" s="3"/>
      <c r="M31" s="207" t="s">
        <v>13</v>
      </c>
      <c r="N31" s="123"/>
      <c r="O31" s="123"/>
      <c r="P31" s="123"/>
      <c r="Q31" s="123"/>
      <c r="R31" s="123"/>
      <c r="S31" s="2"/>
    </row>
    <row r="32" spans="1:19" s="88" customFormat="1" ht="12.75" customHeight="1" x14ac:dyDescent="0.2">
      <c r="A32" s="116">
        <v>39</v>
      </c>
      <c r="B32" s="89" t="s">
        <v>115</v>
      </c>
      <c r="C32" s="111">
        <v>1999</v>
      </c>
      <c r="D32" s="112" t="s">
        <v>223</v>
      </c>
      <c r="E32" s="112">
        <v>2007</v>
      </c>
      <c r="F32" s="86" t="s">
        <v>25</v>
      </c>
      <c r="G32" s="86" t="s">
        <v>82</v>
      </c>
      <c r="H32" s="112" t="s">
        <v>84</v>
      </c>
      <c r="I32" s="112" t="s">
        <v>224</v>
      </c>
      <c r="J32" s="86" t="s">
        <v>110</v>
      </c>
      <c r="K32" s="86" t="s">
        <v>111</v>
      </c>
      <c r="L32" s="113"/>
      <c r="M32" s="138" t="s">
        <v>13</v>
      </c>
      <c r="N32" s="86"/>
      <c r="O32" s="86"/>
      <c r="P32" s="86"/>
      <c r="Q32" s="86"/>
      <c r="R32" s="86">
        <v>6</v>
      </c>
      <c r="S32" s="95"/>
    </row>
    <row r="33" spans="1:19" s="88" customFormat="1" ht="12.75" customHeight="1" x14ac:dyDescent="0.15">
      <c r="A33" s="115">
        <v>17</v>
      </c>
      <c r="B33" s="3" t="s">
        <v>178</v>
      </c>
      <c r="C33" s="3">
        <v>1995</v>
      </c>
      <c r="D33" s="3" t="s">
        <v>179</v>
      </c>
      <c r="E33" s="3">
        <v>2007</v>
      </c>
      <c r="F33" s="86" t="s">
        <v>25</v>
      </c>
      <c r="G33" s="3" t="s">
        <v>79</v>
      </c>
      <c r="H33" s="3" t="s">
        <v>180</v>
      </c>
      <c r="I33" s="3" t="s">
        <v>181</v>
      </c>
      <c r="J33" s="3" t="s">
        <v>178</v>
      </c>
      <c r="K33" s="3" t="s">
        <v>182</v>
      </c>
      <c r="L33" s="3"/>
      <c r="M33" s="117" t="s">
        <v>13</v>
      </c>
      <c r="N33" s="3" t="s">
        <v>13</v>
      </c>
      <c r="O33" s="3"/>
      <c r="P33" s="3"/>
      <c r="Q33" s="3"/>
      <c r="R33" s="7"/>
      <c r="S33" s="2"/>
    </row>
    <row r="34" spans="1:19" s="88" customFormat="1" ht="12.75" customHeight="1" x14ac:dyDescent="0.2">
      <c r="A34" s="116">
        <v>11</v>
      </c>
      <c r="B34" s="3" t="s">
        <v>168</v>
      </c>
      <c r="C34" s="3">
        <v>1999</v>
      </c>
      <c r="D34" s="3" t="s">
        <v>169</v>
      </c>
      <c r="E34" s="3">
        <v>2000</v>
      </c>
      <c r="F34" s="3" t="s">
        <v>25</v>
      </c>
      <c r="G34" s="3" t="s">
        <v>19</v>
      </c>
      <c r="H34" s="3" t="s">
        <v>81</v>
      </c>
      <c r="I34" s="3" t="s">
        <v>170</v>
      </c>
      <c r="J34" s="3" t="s">
        <v>153</v>
      </c>
      <c r="K34" s="3" t="s">
        <v>176</v>
      </c>
      <c r="L34" s="3"/>
      <c r="M34" s="159"/>
      <c r="N34" s="96" t="s">
        <v>13</v>
      </c>
      <c r="O34" s="96"/>
      <c r="P34" s="96"/>
      <c r="Q34" s="96"/>
      <c r="R34" s="94"/>
      <c r="S34" s="95"/>
    </row>
    <row r="35" spans="1:19" s="88" customFormat="1" ht="12.75" customHeight="1" x14ac:dyDescent="0.15">
      <c r="A35" s="116">
        <v>6</v>
      </c>
      <c r="B35" s="3" t="s">
        <v>17</v>
      </c>
      <c r="C35" s="3">
        <v>2004</v>
      </c>
      <c r="D35" s="3" t="s">
        <v>18</v>
      </c>
      <c r="E35" s="3"/>
      <c r="F35" s="3"/>
      <c r="G35" s="3" t="s">
        <v>19</v>
      </c>
      <c r="H35" s="123" t="s">
        <v>20</v>
      </c>
      <c r="I35" s="3" t="s">
        <v>21</v>
      </c>
      <c r="J35" s="3" t="s">
        <v>26</v>
      </c>
      <c r="K35" s="3" t="s">
        <v>176</v>
      </c>
      <c r="L35" s="87"/>
      <c r="M35" s="122" t="s">
        <v>13</v>
      </c>
      <c r="N35" s="86" t="s">
        <v>13</v>
      </c>
      <c r="O35" s="86"/>
      <c r="P35" s="86"/>
      <c r="Q35" s="86"/>
      <c r="R35" s="87"/>
    </row>
    <row r="36" spans="1:19" s="95" customFormat="1" ht="12.75" customHeight="1" x14ac:dyDescent="0.2">
      <c r="A36" s="116">
        <v>7</v>
      </c>
      <c r="B36" s="3" t="s">
        <v>17</v>
      </c>
      <c r="C36" s="3">
        <v>2004</v>
      </c>
      <c r="D36" s="3" t="s">
        <v>22</v>
      </c>
      <c r="E36" s="3">
        <v>2007</v>
      </c>
      <c r="F36" s="3"/>
      <c r="G36" s="3" t="s">
        <v>11</v>
      </c>
      <c r="H36" s="123" t="s">
        <v>23</v>
      </c>
      <c r="I36" s="3" t="s">
        <v>24</v>
      </c>
      <c r="J36" s="3" t="s">
        <v>27</v>
      </c>
      <c r="K36" s="3" t="s">
        <v>176</v>
      </c>
      <c r="L36" s="87"/>
      <c r="M36" s="122"/>
      <c r="N36" s="86" t="s">
        <v>13</v>
      </c>
      <c r="O36" s="86"/>
      <c r="P36" s="86"/>
      <c r="Q36" s="86"/>
      <c r="R36" s="87"/>
      <c r="S36" s="88"/>
    </row>
    <row r="37" spans="1:19" s="95" customFormat="1" ht="12.75" customHeight="1" x14ac:dyDescent="0.2">
      <c r="A37" s="116">
        <v>22</v>
      </c>
      <c r="B37" s="86" t="s">
        <v>101</v>
      </c>
      <c r="C37" s="86">
        <v>1994</v>
      </c>
      <c r="D37" s="86" t="s">
        <v>196</v>
      </c>
      <c r="E37" s="86">
        <v>2010</v>
      </c>
      <c r="F37" s="86"/>
      <c r="G37" s="86" t="s">
        <v>209</v>
      </c>
      <c r="H37" s="86" t="s">
        <v>197</v>
      </c>
      <c r="I37" s="86" t="s">
        <v>198</v>
      </c>
      <c r="J37" s="86" t="s">
        <v>195</v>
      </c>
      <c r="K37" s="86" t="s">
        <v>98</v>
      </c>
      <c r="L37" s="86"/>
      <c r="M37" s="122"/>
      <c r="N37" s="86" t="s">
        <v>13</v>
      </c>
      <c r="O37" s="86" t="s">
        <v>13</v>
      </c>
      <c r="P37" s="86"/>
      <c r="Q37" s="86"/>
      <c r="R37" s="87"/>
      <c r="S37" s="88"/>
    </row>
    <row r="38" spans="1:19" s="95" customFormat="1" ht="12.75" customHeight="1" x14ac:dyDescent="0.2">
      <c r="A38" s="116">
        <v>23</v>
      </c>
      <c r="B38" s="86" t="s">
        <v>101</v>
      </c>
      <c r="C38" s="86">
        <v>1994</v>
      </c>
      <c r="D38" s="86" t="s">
        <v>104</v>
      </c>
      <c r="E38" s="86">
        <v>2006</v>
      </c>
      <c r="F38" s="86" t="s">
        <v>199</v>
      </c>
      <c r="G38" s="86" t="s">
        <v>210</v>
      </c>
      <c r="H38" s="86"/>
      <c r="I38" s="86"/>
      <c r="J38" s="86" t="s">
        <v>195</v>
      </c>
      <c r="K38" s="86" t="s">
        <v>98</v>
      </c>
      <c r="L38" s="86"/>
      <c r="M38" s="122"/>
      <c r="N38" s="86"/>
      <c r="O38" s="86" t="s">
        <v>13</v>
      </c>
      <c r="P38" s="86" t="s">
        <v>13</v>
      </c>
      <c r="Q38" s="86"/>
      <c r="R38" s="87"/>
      <c r="S38" s="88"/>
    </row>
    <row r="39" spans="1:19" s="95" customFormat="1" ht="12.75" customHeight="1" x14ac:dyDescent="0.2">
      <c r="A39" s="116">
        <v>48</v>
      </c>
      <c r="B39" s="146" t="s">
        <v>250</v>
      </c>
      <c r="C39" s="146">
        <v>1997</v>
      </c>
      <c r="D39" s="146" t="s">
        <v>251</v>
      </c>
      <c r="E39" s="146">
        <v>2005</v>
      </c>
      <c r="F39" s="146" t="s">
        <v>25</v>
      </c>
      <c r="G39" s="146" t="s">
        <v>82</v>
      </c>
      <c r="H39" s="146" t="s">
        <v>252</v>
      </c>
      <c r="I39" s="146"/>
      <c r="J39" s="146" t="s">
        <v>248</v>
      </c>
      <c r="K39" s="146" t="s">
        <v>249</v>
      </c>
      <c r="L39" s="3"/>
      <c r="M39" s="208"/>
      <c r="N39" s="156" t="s">
        <v>13</v>
      </c>
      <c r="O39" s="156" t="s">
        <v>13</v>
      </c>
      <c r="P39" s="156"/>
      <c r="Q39" s="156"/>
      <c r="R39" s="154"/>
    </row>
    <row r="40" spans="1:19" s="95" customFormat="1" ht="12.75" customHeight="1" x14ac:dyDescent="0.2">
      <c r="A40" s="116">
        <v>5</v>
      </c>
      <c r="B40" s="3" t="s">
        <v>155</v>
      </c>
      <c r="C40" s="3">
        <v>1999</v>
      </c>
      <c r="D40" s="3" t="s">
        <v>22</v>
      </c>
      <c r="E40" s="3">
        <v>2007</v>
      </c>
      <c r="F40" s="3" t="s">
        <v>25</v>
      </c>
      <c r="G40" s="3" t="s">
        <v>11</v>
      </c>
      <c r="H40" s="123" t="s">
        <v>23</v>
      </c>
      <c r="I40" s="3" t="s">
        <v>24</v>
      </c>
      <c r="J40" s="3" t="s">
        <v>27</v>
      </c>
      <c r="K40" s="3" t="s">
        <v>156</v>
      </c>
      <c r="L40" s="86"/>
      <c r="M40" s="122"/>
      <c r="N40" s="86"/>
      <c r="O40" s="86"/>
      <c r="P40" s="86"/>
      <c r="Q40" s="86" t="s">
        <v>13</v>
      </c>
      <c r="R40" s="87"/>
      <c r="S40" s="88"/>
    </row>
    <row r="41" spans="1:19" s="95" customFormat="1" ht="12.75" customHeight="1" x14ac:dyDescent="0.2">
      <c r="A41" s="116">
        <v>27</v>
      </c>
      <c r="B41" s="3" t="s">
        <v>211</v>
      </c>
      <c r="C41" s="3">
        <v>1996</v>
      </c>
      <c r="D41" s="3" t="s">
        <v>212</v>
      </c>
      <c r="E41" s="3">
        <v>2006</v>
      </c>
      <c r="F41" s="86" t="s">
        <v>25</v>
      </c>
      <c r="G41" s="3" t="s">
        <v>82</v>
      </c>
      <c r="H41" s="3" t="s">
        <v>190</v>
      </c>
      <c r="I41" s="3" t="s">
        <v>213</v>
      </c>
      <c r="J41" s="3" t="s">
        <v>214</v>
      </c>
      <c r="K41" s="3" t="s">
        <v>90</v>
      </c>
      <c r="L41" s="3"/>
      <c r="M41" s="117"/>
      <c r="N41" s="3"/>
      <c r="O41" s="3"/>
      <c r="P41" s="3" t="s">
        <v>13</v>
      </c>
      <c r="Q41" s="3" t="s">
        <v>13</v>
      </c>
      <c r="R41" s="7"/>
      <c r="S41" s="2"/>
    </row>
    <row r="42" spans="1:19" s="95" customFormat="1" ht="12.75" customHeight="1" x14ac:dyDescent="0.2">
      <c r="A42" s="116">
        <v>41</v>
      </c>
      <c r="B42" s="8" t="s">
        <v>229</v>
      </c>
      <c r="C42" s="3"/>
      <c r="D42" s="3" t="s">
        <v>230</v>
      </c>
      <c r="E42" s="3"/>
      <c r="F42" s="3"/>
      <c r="G42" s="3"/>
      <c r="H42" s="109"/>
      <c r="I42" s="3"/>
      <c r="J42" s="3"/>
      <c r="K42" s="3" t="s">
        <v>231</v>
      </c>
      <c r="L42" s="110"/>
      <c r="M42" s="117" t="s">
        <v>13</v>
      </c>
      <c r="N42" s="3"/>
      <c r="O42" s="3"/>
      <c r="P42" s="3"/>
      <c r="Q42" s="3"/>
      <c r="R42" s="114"/>
      <c r="S42" s="1"/>
    </row>
    <row r="43" spans="1:19" s="95" customFormat="1" ht="12.75" customHeight="1" x14ac:dyDescent="0.2">
      <c r="A43" s="116">
        <v>42</v>
      </c>
      <c r="B43" s="8" t="s">
        <v>229</v>
      </c>
      <c r="C43" s="3"/>
      <c r="D43" s="3" t="s">
        <v>271</v>
      </c>
      <c r="E43" s="3"/>
      <c r="F43" s="3"/>
      <c r="G43" s="3"/>
      <c r="H43" s="109"/>
      <c r="I43" s="3"/>
      <c r="J43" s="3"/>
      <c r="K43" s="3" t="s">
        <v>231</v>
      </c>
      <c r="L43" s="110"/>
      <c r="M43" s="3"/>
      <c r="N43" s="3" t="s">
        <v>13</v>
      </c>
      <c r="O43" s="3" t="s">
        <v>13</v>
      </c>
      <c r="P43" s="3"/>
      <c r="Q43" s="3"/>
      <c r="R43" s="114"/>
      <c r="S43" s="1"/>
    </row>
    <row r="44" spans="1:19" s="95" customFormat="1" ht="12.75" customHeight="1" x14ac:dyDescent="0.2">
      <c r="A44" s="116">
        <v>38</v>
      </c>
      <c r="B44" s="120" t="s">
        <v>120</v>
      </c>
      <c r="C44" s="86">
        <v>2006</v>
      </c>
      <c r="D44" s="86" t="s">
        <v>117</v>
      </c>
      <c r="E44" s="86">
        <v>2003</v>
      </c>
      <c r="F44" s="86" t="s">
        <v>118</v>
      </c>
      <c r="G44" s="112" t="s">
        <v>11</v>
      </c>
      <c r="H44" s="120"/>
      <c r="I44" s="86"/>
      <c r="J44" s="86" t="s">
        <v>110</v>
      </c>
      <c r="K44" s="86" t="s">
        <v>111</v>
      </c>
      <c r="L44" s="120"/>
      <c r="M44" s="86"/>
      <c r="N44" s="86"/>
      <c r="O44" s="86"/>
      <c r="P44" s="86"/>
      <c r="Q44" s="86"/>
      <c r="R44" s="86">
        <v>4</v>
      </c>
      <c r="S44" s="88"/>
    </row>
    <row r="45" spans="1:19" s="163" customFormat="1" ht="12.75" customHeight="1" x14ac:dyDescent="0.2">
      <c r="A45" s="116">
        <v>34</v>
      </c>
      <c r="B45" s="89" t="s">
        <v>114</v>
      </c>
      <c r="C45" s="111">
        <v>2002</v>
      </c>
      <c r="D45" s="112" t="s">
        <v>223</v>
      </c>
      <c r="E45" s="112">
        <v>2007</v>
      </c>
      <c r="F45" s="86" t="s">
        <v>25</v>
      </c>
      <c r="G45" s="86" t="s">
        <v>82</v>
      </c>
      <c r="H45" s="112" t="s">
        <v>84</v>
      </c>
      <c r="I45" s="112" t="s">
        <v>224</v>
      </c>
      <c r="J45" s="86" t="s">
        <v>110</v>
      </c>
      <c r="K45" s="86" t="s">
        <v>111</v>
      </c>
      <c r="L45" s="138"/>
      <c r="M45" s="93" t="s">
        <v>13</v>
      </c>
      <c r="N45" s="86" t="s">
        <v>13</v>
      </c>
      <c r="O45" s="86"/>
      <c r="P45" s="86"/>
      <c r="Q45" s="86"/>
      <c r="R45" s="86">
        <v>3</v>
      </c>
      <c r="S45" s="88"/>
    </row>
    <row r="46" spans="1:19" ht="12.75" customHeight="1" x14ac:dyDescent="0.2">
      <c r="A46" s="116">
        <v>25</v>
      </c>
      <c r="B46" s="86" t="s">
        <v>103</v>
      </c>
      <c r="C46" s="86">
        <v>1988</v>
      </c>
      <c r="D46" s="86" t="s">
        <v>102</v>
      </c>
      <c r="E46" s="86">
        <v>2005</v>
      </c>
      <c r="F46" s="86" t="s">
        <v>202</v>
      </c>
      <c r="G46" s="86" t="s">
        <v>203</v>
      </c>
      <c r="H46" s="86" t="s">
        <v>204</v>
      </c>
      <c r="I46" s="86" t="s">
        <v>205</v>
      </c>
      <c r="J46" s="86" t="s">
        <v>195</v>
      </c>
      <c r="K46" s="86" t="s">
        <v>98</v>
      </c>
      <c r="L46" s="202"/>
      <c r="M46" s="86"/>
      <c r="N46" s="86"/>
      <c r="O46" s="86"/>
      <c r="P46" s="86" t="s">
        <v>13</v>
      </c>
      <c r="Q46" s="86" t="s">
        <v>13</v>
      </c>
      <c r="R46" s="87"/>
      <c r="S46" s="88"/>
    </row>
    <row r="47" spans="1:19" ht="12.75" customHeight="1" x14ac:dyDescent="0.2">
      <c r="A47" s="115">
        <v>26</v>
      </c>
      <c r="B47" s="86" t="s">
        <v>103</v>
      </c>
      <c r="C47" s="86">
        <v>1988</v>
      </c>
      <c r="D47" s="86" t="s">
        <v>206</v>
      </c>
      <c r="E47" s="86">
        <v>2007</v>
      </c>
      <c r="F47" s="86" t="s">
        <v>202</v>
      </c>
      <c r="G47" s="86" t="s">
        <v>210</v>
      </c>
      <c r="H47" s="86" t="s">
        <v>207</v>
      </c>
      <c r="I47" s="86" t="s">
        <v>208</v>
      </c>
      <c r="J47" s="86" t="s">
        <v>195</v>
      </c>
      <c r="K47" s="86" t="s">
        <v>98</v>
      </c>
      <c r="L47" s="203"/>
      <c r="M47" s="96"/>
      <c r="N47" s="96"/>
      <c r="O47" s="96"/>
      <c r="P47" s="96" t="s">
        <v>13</v>
      </c>
      <c r="Q47" s="96" t="s">
        <v>13</v>
      </c>
      <c r="R47" s="106"/>
      <c r="S47" s="95"/>
    </row>
    <row r="48" spans="1:19" ht="12.75" customHeight="1" x14ac:dyDescent="0.2">
      <c r="A48" s="116">
        <v>28</v>
      </c>
      <c r="B48" s="89" t="s">
        <v>107</v>
      </c>
      <c r="C48" s="111">
        <v>1992</v>
      </c>
      <c r="D48" s="112" t="s">
        <v>108</v>
      </c>
      <c r="E48" s="112">
        <v>2009</v>
      </c>
      <c r="F48" s="86" t="s">
        <v>25</v>
      </c>
      <c r="G48" s="112" t="s">
        <v>11</v>
      </c>
      <c r="H48" s="112" t="s">
        <v>24</v>
      </c>
      <c r="I48" s="112" t="s">
        <v>109</v>
      </c>
      <c r="J48" s="86" t="s">
        <v>110</v>
      </c>
      <c r="K48" s="86" t="s">
        <v>111</v>
      </c>
      <c r="L48" s="205"/>
      <c r="M48" s="113"/>
      <c r="N48" s="86" t="s">
        <v>13</v>
      </c>
      <c r="O48" s="86"/>
      <c r="P48" s="86"/>
      <c r="Q48" s="86"/>
      <c r="R48" s="106"/>
      <c r="S48" s="95"/>
    </row>
    <row r="49" spans="1:19" ht="12.75" customHeight="1" x14ac:dyDescent="0.2">
      <c r="A49" s="116">
        <v>32</v>
      </c>
      <c r="B49" s="89" t="s">
        <v>107</v>
      </c>
      <c r="C49" s="111">
        <v>1992</v>
      </c>
      <c r="D49" s="112" t="s">
        <v>220</v>
      </c>
      <c r="E49" s="112">
        <v>2008</v>
      </c>
      <c r="F49" s="86" t="s">
        <v>25</v>
      </c>
      <c r="G49" s="86" t="s">
        <v>82</v>
      </c>
      <c r="H49" s="139" t="s">
        <v>221</v>
      </c>
      <c r="I49" s="112" t="s">
        <v>24</v>
      </c>
      <c r="J49" s="86" t="s">
        <v>110</v>
      </c>
      <c r="K49" s="86" t="s">
        <v>111</v>
      </c>
      <c r="L49" s="205"/>
      <c r="M49" s="86"/>
      <c r="N49" s="86"/>
      <c r="O49" s="86" t="s">
        <v>13</v>
      </c>
      <c r="P49" s="86" t="s">
        <v>13</v>
      </c>
      <c r="Q49" s="86"/>
      <c r="R49" s="87"/>
      <c r="S49" s="88"/>
    </row>
    <row r="50" spans="1:19" ht="12.75" customHeight="1" x14ac:dyDescent="0.2">
      <c r="A50" s="116">
        <v>37</v>
      </c>
      <c r="B50" s="89" t="s">
        <v>225</v>
      </c>
      <c r="C50" s="111">
        <v>1990</v>
      </c>
      <c r="D50" s="86" t="s">
        <v>108</v>
      </c>
      <c r="E50" s="86">
        <v>2009</v>
      </c>
      <c r="F50" s="86" t="s">
        <v>25</v>
      </c>
      <c r="G50" s="86" t="s">
        <v>82</v>
      </c>
      <c r="H50" s="86" t="s">
        <v>24</v>
      </c>
      <c r="I50" s="86" t="s">
        <v>109</v>
      </c>
      <c r="J50" s="86" t="s">
        <v>110</v>
      </c>
      <c r="K50" s="86" t="s">
        <v>111</v>
      </c>
      <c r="L50" s="206"/>
      <c r="M50" s="113"/>
      <c r="N50" s="86"/>
      <c r="O50" s="86"/>
      <c r="P50" s="86"/>
      <c r="Q50" s="86"/>
      <c r="R50" s="86">
        <v>5</v>
      </c>
      <c r="S50" s="95"/>
    </row>
    <row r="51" spans="1:19" ht="12.75" customHeight="1" x14ac:dyDescent="0.2">
      <c r="A51" s="115">
        <v>8</v>
      </c>
      <c r="B51" s="3" t="s">
        <v>77</v>
      </c>
      <c r="C51" s="3">
        <v>1999</v>
      </c>
      <c r="D51" s="3" t="s">
        <v>78</v>
      </c>
      <c r="E51" s="3">
        <v>1998</v>
      </c>
      <c r="F51" s="3" t="s">
        <v>25</v>
      </c>
      <c r="G51" s="3"/>
      <c r="H51" s="7" t="s">
        <v>157</v>
      </c>
      <c r="I51" s="3" t="s">
        <v>158</v>
      </c>
      <c r="J51" s="3" t="s">
        <v>159</v>
      </c>
      <c r="K51" s="3" t="s">
        <v>160</v>
      </c>
      <c r="L51" s="204"/>
      <c r="M51" s="3"/>
      <c r="N51" s="3" t="s">
        <v>13</v>
      </c>
      <c r="O51" s="3" t="s">
        <v>13</v>
      </c>
      <c r="P51" s="3"/>
      <c r="Q51" s="3"/>
      <c r="R51" s="3"/>
      <c r="S51" s="2"/>
    </row>
    <row r="52" spans="1:19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M52" s="152"/>
      <c r="N52" s="152"/>
      <c r="O52" s="152"/>
      <c r="P52" s="152"/>
      <c r="Q52" s="152"/>
      <c r="R52" s="152"/>
    </row>
    <row r="53" spans="1:19" ht="12.75" customHeight="1" x14ac:dyDescent="0.2">
      <c r="A53" s="3"/>
      <c r="B53" s="84"/>
      <c r="C53" s="85"/>
      <c r="D53" s="85"/>
      <c r="E53" s="85"/>
      <c r="F53" s="86"/>
      <c r="G53" s="85"/>
      <c r="H53" s="85"/>
      <c r="I53" s="85"/>
      <c r="J53" s="85"/>
      <c r="K53" s="85"/>
      <c r="L53" s="158"/>
      <c r="M53" s="157"/>
      <c r="N53" s="123"/>
      <c r="O53" s="123"/>
      <c r="P53" s="123"/>
      <c r="Q53" s="123"/>
      <c r="R53" s="123"/>
      <c r="S53" s="2"/>
    </row>
    <row r="54" spans="1:19" ht="12.75" customHeight="1" x14ac:dyDescent="0.2">
      <c r="A54" s="86"/>
      <c r="B54" s="87"/>
      <c r="C54" s="86"/>
      <c r="D54" s="86"/>
      <c r="E54" s="86"/>
      <c r="F54" s="86"/>
      <c r="G54" s="86"/>
      <c r="H54" s="86"/>
      <c r="I54" s="86"/>
      <c r="J54" s="90"/>
      <c r="K54" s="86"/>
      <c r="L54" s="86"/>
      <c r="M54" s="86"/>
      <c r="N54" s="86"/>
      <c r="O54" s="86"/>
      <c r="P54" s="86"/>
      <c r="Q54" s="86"/>
      <c r="R54" s="87"/>
      <c r="S54" s="88"/>
    </row>
    <row r="55" spans="1:19" ht="12.75" customHeight="1" x14ac:dyDescent="0.2">
      <c r="A55" s="86"/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1"/>
      <c r="M55" s="119"/>
      <c r="N55" s="3"/>
      <c r="O55" s="3"/>
      <c r="P55" s="3"/>
      <c r="Q55" s="3"/>
      <c r="R55" s="7"/>
      <c r="S55" s="2"/>
    </row>
    <row r="61" spans="1:19" x14ac:dyDescent="0.2">
      <c r="B61" s="2" t="s">
        <v>29</v>
      </c>
    </row>
    <row r="62" spans="1:19" x14ac:dyDescent="0.2">
      <c r="B62" s="2" t="s">
        <v>30</v>
      </c>
    </row>
    <row r="63" spans="1:19" x14ac:dyDescent="0.2">
      <c r="B63" s="2" t="s">
        <v>31</v>
      </c>
    </row>
  </sheetData>
  <sortState ref="A3:S51">
    <sortCondition ref="B3:B51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4"/>
  <sheetViews>
    <sheetView topLeftCell="A4" zoomScaleNormal="100" workbookViewId="0">
      <selection activeCell="O21" sqref="O21"/>
    </sheetView>
  </sheetViews>
  <sheetFormatPr defaultRowHeight="12.75" x14ac:dyDescent="0.2"/>
  <cols>
    <col min="1" max="1" width="3.85546875" style="249" customWidth="1"/>
    <col min="2" max="2" width="18.7109375" style="249" customWidth="1"/>
    <col min="3" max="3" width="11.5703125" style="249" customWidth="1"/>
    <col min="4" max="4" width="17.140625" style="249" customWidth="1"/>
    <col min="5" max="13" width="4.85546875" style="249" customWidth="1"/>
    <col min="14" max="17" width="6.85546875" style="249" customWidth="1"/>
    <col min="18" max="256" width="9.140625" style="249"/>
    <col min="257" max="257" width="3.85546875" style="249" customWidth="1"/>
    <col min="258" max="258" width="17" style="249" customWidth="1"/>
    <col min="259" max="260" width="18.140625" style="249" customWidth="1"/>
    <col min="261" max="269" width="5.7109375" style="249" customWidth="1"/>
    <col min="270" max="270" width="7.42578125" style="249" customWidth="1"/>
    <col min="271" max="271" width="9.140625" style="249"/>
    <col min="272" max="272" width="6.85546875" style="249" customWidth="1"/>
    <col min="273" max="512" width="9.140625" style="249"/>
    <col min="513" max="513" width="3.85546875" style="249" customWidth="1"/>
    <col min="514" max="514" width="17" style="249" customWidth="1"/>
    <col min="515" max="516" width="18.140625" style="249" customWidth="1"/>
    <col min="517" max="525" width="5.7109375" style="249" customWidth="1"/>
    <col min="526" max="526" width="7.42578125" style="249" customWidth="1"/>
    <col min="527" max="527" width="9.140625" style="249"/>
    <col min="528" max="528" width="6.85546875" style="249" customWidth="1"/>
    <col min="529" max="768" width="9.140625" style="249"/>
    <col min="769" max="769" width="3.85546875" style="249" customWidth="1"/>
    <col min="770" max="770" width="17" style="249" customWidth="1"/>
    <col min="771" max="772" width="18.140625" style="249" customWidth="1"/>
    <col min="773" max="781" width="5.7109375" style="249" customWidth="1"/>
    <col min="782" max="782" width="7.42578125" style="249" customWidth="1"/>
    <col min="783" max="783" width="9.140625" style="249"/>
    <col min="784" max="784" width="6.85546875" style="249" customWidth="1"/>
    <col min="785" max="1024" width="9.140625" style="249"/>
    <col min="1025" max="1025" width="3.85546875" style="249" customWidth="1"/>
    <col min="1026" max="1026" width="17" style="249" customWidth="1"/>
    <col min="1027" max="1028" width="18.140625" style="249" customWidth="1"/>
    <col min="1029" max="1037" width="5.7109375" style="249" customWidth="1"/>
    <col min="1038" max="1038" width="7.42578125" style="249" customWidth="1"/>
    <col min="1039" max="1039" width="9.140625" style="249"/>
    <col min="1040" max="1040" width="6.85546875" style="249" customWidth="1"/>
    <col min="1041" max="1280" width="9.140625" style="249"/>
    <col min="1281" max="1281" width="3.85546875" style="249" customWidth="1"/>
    <col min="1282" max="1282" width="17" style="249" customWidth="1"/>
    <col min="1283" max="1284" width="18.140625" style="249" customWidth="1"/>
    <col min="1285" max="1293" width="5.7109375" style="249" customWidth="1"/>
    <col min="1294" max="1294" width="7.42578125" style="249" customWidth="1"/>
    <col min="1295" max="1295" width="9.140625" style="249"/>
    <col min="1296" max="1296" width="6.85546875" style="249" customWidth="1"/>
    <col min="1297" max="1536" width="9.140625" style="249"/>
    <col min="1537" max="1537" width="3.85546875" style="249" customWidth="1"/>
    <col min="1538" max="1538" width="17" style="249" customWidth="1"/>
    <col min="1539" max="1540" width="18.140625" style="249" customWidth="1"/>
    <col min="1541" max="1549" width="5.7109375" style="249" customWidth="1"/>
    <col min="1550" max="1550" width="7.42578125" style="249" customWidth="1"/>
    <col min="1551" max="1551" width="9.140625" style="249"/>
    <col min="1552" max="1552" width="6.85546875" style="249" customWidth="1"/>
    <col min="1553" max="1792" width="9.140625" style="249"/>
    <col min="1793" max="1793" width="3.85546875" style="249" customWidth="1"/>
    <col min="1794" max="1794" width="17" style="249" customWidth="1"/>
    <col min="1795" max="1796" width="18.140625" style="249" customWidth="1"/>
    <col min="1797" max="1805" width="5.7109375" style="249" customWidth="1"/>
    <col min="1806" max="1806" width="7.42578125" style="249" customWidth="1"/>
    <col min="1807" max="1807" width="9.140625" style="249"/>
    <col min="1808" max="1808" width="6.85546875" style="249" customWidth="1"/>
    <col min="1809" max="2048" width="9.140625" style="249"/>
    <col min="2049" max="2049" width="3.85546875" style="249" customWidth="1"/>
    <col min="2050" max="2050" width="17" style="249" customWidth="1"/>
    <col min="2051" max="2052" width="18.140625" style="249" customWidth="1"/>
    <col min="2053" max="2061" width="5.7109375" style="249" customWidth="1"/>
    <col min="2062" max="2062" width="7.42578125" style="249" customWidth="1"/>
    <col min="2063" max="2063" width="9.140625" style="249"/>
    <col min="2064" max="2064" width="6.85546875" style="249" customWidth="1"/>
    <col min="2065" max="2304" width="9.140625" style="249"/>
    <col min="2305" max="2305" width="3.85546875" style="249" customWidth="1"/>
    <col min="2306" max="2306" width="17" style="249" customWidth="1"/>
    <col min="2307" max="2308" width="18.140625" style="249" customWidth="1"/>
    <col min="2309" max="2317" width="5.7109375" style="249" customWidth="1"/>
    <col min="2318" max="2318" width="7.42578125" style="249" customWidth="1"/>
    <col min="2319" max="2319" width="9.140625" style="249"/>
    <col min="2320" max="2320" width="6.85546875" style="249" customWidth="1"/>
    <col min="2321" max="2560" width="9.140625" style="249"/>
    <col min="2561" max="2561" width="3.85546875" style="249" customWidth="1"/>
    <col min="2562" max="2562" width="17" style="249" customWidth="1"/>
    <col min="2563" max="2564" width="18.140625" style="249" customWidth="1"/>
    <col min="2565" max="2573" width="5.7109375" style="249" customWidth="1"/>
    <col min="2574" max="2574" width="7.42578125" style="249" customWidth="1"/>
    <col min="2575" max="2575" width="9.140625" style="249"/>
    <col min="2576" max="2576" width="6.85546875" style="249" customWidth="1"/>
    <col min="2577" max="2816" width="9.140625" style="249"/>
    <col min="2817" max="2817" width="3.85546875" style="249" customWidth="1"/>
    <col min="2818" max="2818" width="17" style="249" customWidth="1"/>
    <col min="2819" max="2820" width="18.140625" style="249" customWidth="1"/>
    <col min="2821" max="2829" width="5.7109375" style="249" customWidth="1"/>
    <col min="2830" max="2830" width="7.42578125" style="249" customWidth="1"/>
    <col min="2831" max="2831" width="9.140625" style="249"/>
    <col min="2832" max="2832" width="6.85546875" style="249" customWidth="1"/>
    <col min="2833" max="3072" width="9.140625" style="249"/>
    <col min="3073" max="3073" width="3.85546875" style="249" customWidth="1"/>
    <col min="3074" max="3074" width="17" style="249" customWidth="1"/>
    <col min="3075" max="3076" width="18.140625" style="249" customWidth="1"/>
    <col min="3077" max="3085" width="5.7109375" style="249" customWidth="1"/>
    <col min="3086" max="3086" width="7.42578125" style="249" customWidth="1"/>
    <col min="3087" max="3087" width="9.140625" style="249"/>
    <col min="3088" max="3088" width="6.85546875" style="249" customWidth="1"/>
    <col min="3089" max="3328" width="9.140625" style="249"/>
    <col min="3329" max="3329" width="3.85546875" style="249" customWidth="1"/>
    <col min="3330" max="3330" width="17" style="249" customWidth="1"/>
    <col min="3331" max="3332" width="18.140625" style="249" customWidth="1"/>
    <col min="3333" max="3341" width="5.7109375" style="249" customWidth="1"/>
    <col min="3342" max="3342" width="7.42578125" style="249" customWidth="1"/>
    <col min="3343" max="3343" width="9.140625" style="249"/>
    <col min="3344" max="3344" width="6.85546875" style="249" customWidth="1"/>
    <col min="3345" max="3584" width="9.140625" style="249"/>
    <col min="3585" max="3585" width="3.85546875" style="249" customWidth="1"/>
    <col min="3586" max="3586" width="17" style="249" customWidth="1"/>
    <col min="3587" max="3588" width="18.140625" style="249" customWidth="1"/>
    <col min="3589" max="3597" width="5.7109375" style="249" customWidth="1"/>
    <col min="3598" max="3598" width="7.42578125" style="249" customWidth="1"/>
    <col min="3599" max="3599" width="9.140625" style="249"/>
    <col min="3600" max="3600" width="6.85546875" style="249" customWidth="1"/>
    <col min="3601" max="3840" width="9.140625" style="249"/>
    <col min="3841" max="3841" width="3.85546875" style="249" customWidth="1"/>
    <col min="3842" max="3842" width="17" style="249" customWidth="1"/>
    <col min="3843" max="3844" width="18.140625" style="249" customWidth="1"/>
    <col min="3845" max="3853" width="5.7109375" style="249" customWidth="1"/>
    <col min="3854" max="3854" width="7.42578125" style="249" customWidth="1"/>
    <col min="3855" max="3855" width="9.140625" style="249"/>
    <col min="3856" max="3856" width="6.85546875" style="249" customWidth="1"/>
    <col min="3857" max="4096" width="9.140625" style="249"/>
    <col min="4097" max="4097" width="3.85546875" style="249" customWidth="1"/>
    <col min="4098" max="4098" width="17" style="249" customWidth="1"/>
    <col min="4099" max="4100" width="18.140625" style="249" customWidth="1"/>
    <col min="4101" max="4109" width="5.7109375" style="249" customWidth="1"/>
    <col min="4110" max="4110" width="7.42578125" style="249" customWidth="1"/>
    <col min="4111" max="4111" width="9.140625" style="249"/>
    <col min="4112" max="4112" width="6.85546875" style="249" customWidth="1"/>
    <col min="4113" max="4352" width="9.140625" style="249"/>
    <col min="4353" max="4353" width="3.85546875" style="249" customWidth="1"/>
    <col min="4354" max="4354" width="17" style="249" customWidth="1"/>
    <col min="4355" max="4356" width="18.140625" style="249" customWidth="1"/>
    <col min="4357" max="4365" width="5.7109375" style="249" customWidth="1"/>
    <col min="4366" max="4366" width="7.42578125" style="249" customWidth="1"/>
    <col min="4367" max="4367" width="9.140625" style="249"/>
    <col min="4368" max="4368" width="6.85546875" style="249" customWidth="1"/>
    <col min="4369" max="4608" width="9.140625" style="249"/>
    <col min="4609" max="4609" width="3.85546875" style="249" customWidth="1"/>
    <col min="4610" max="4610" width="17" style="249" customWidth="1"/>
    <col min="4611" max="4612" width="18.140625" style="249" customWidth="1"/>
    <col min="4613" max="4621" width="5.7109375" style="249" customWidth="1"/>
    <col min="4622" max="4622" width="7.42578125" style="249" customWidth="1"/>
    <col min="4623" max="4623" width="9.140625" style="249"/>
    <col min="4624" max="4624" width="6.85546875" style="249" customWidth="1"/>
    <col min="4625" max="4864" width="9.140625" style="249"/>
    <col min="4865" max="4865" width="3.85546875" style="249" customWidth="1"/>
    <col min="4866" max="4866" width="17" style="249" customWidth="1"/>
    <col min="4867" max="4868" width="18.140625" style="249" customWidth="1"/>
    <col min="4869" max="4877" width="5.7109375" style="249" customWidth="1"/>
    <col min="4878" max="4878" width="7.42578125" style="249" customWidth="1"/>
    <col min="4879" max="4879" width="9.140625" style="249"/>
    <col min="4880" max="4880" width="6.85546875" style="249" customWidth="1"/>
    <col min="4881" max="5120" width="9.140625" style="249"/>
    <col min="5121" max="5121" width="3.85546875" style="249" customWidth="1"/>
    <col min="5122" max="5122" width="17" style="249" customWidth="1"/>
    <col min="5123" max="5124" width="18.140625" style="249" customWidth="1"/>
    <col min="5125" max="5133" width="5.7109375" style="249" customWidth="1"/>
    <col min="5134" max="5134" width="7.42578125" style="249" customWidth="1"/>
    <col min="5135" max="5135" width="9.140625" style="249"/>
    <col min="5136" max="5136" width="6.85546875" style="249" customWidth="1"/>
    <col min="5137" max="5376" width="9.140625" style="249"/>
    <col min="5377" max="5377" width="3.85546875" style="249" customWidth="1"/>
    <col min="5378" max="5378" width="17" style="249" customWidth="1"/>
    <col min="5379" max="5380" width="18.140625" style="249" customWidth="1"/>
    <col min="5381" max="5389" width="5.7109375" style="249" customWidth="1"/>
    <col min="5390" max="5390" width="7.42578125" style="249" customWidth="1"/>
    <col min="5391" max="5391" width="9.140625" style="249"/>
    <col min="5392" max="5392" width="6.85546875" style="249" customWidth="1"/>
    <col min="5393" max="5632" width="9.140625" style="249"/>
    <col min="5633" max="5633" width="3.85546875" style="249" customWidth="1"/>
    <col min="5634" max="5634" width="17" style="249" customWidth="1"/>
    <col min="5635" max="5636" width="18.140625" style="249" customWidth="1"/>
    <col min="5637" max="5645" width="5.7109375" style="249" customWidth="1"/>
    <col min="5646" max="5646" width="7.42578125" style="249" customWidth="1"/>
    <col min="5647" max="5647" width="9.140625" style="249"/>
    <col min="5648" max="5648" width="6.85546875" style="249" customWidth="1"/>
    <col min="5649" max="5888" width="9.140625" style="249"/>
    <col min="5889" max="5889" width="3.85546875" style="249" customWidth="1"/>
    <col min="5890" max="5890" width="17" style="249" customWidth="1"/>
    <col min="5891" max="5892" width="18.140625" style="249" customWidth="1"/>
    <col min="5893" max="5901" width="5.7109375" style="249" customWidth="1"/>
    <col min="5902" max="5902" width="7.42578125" style="249" customWidth="1"/>
    <col min="5903" max="5903" width="9.140625" style="249"/>
    <col min="5904" max="5904" width="6.85546875" style="249" customWidth="1"/>
    <col min="5905" max="6144" width="9.140625" style="249"/>
    <col min="6145" max="6145" width="3.85546875" style="249" customWidth="1"/>
    <col min="6146" max="6146" width="17" style="249" customWidth="1"/>
    <col min="6147" max="6148" width="18.140625" style="249" customWidth="1"/>
    <col min="6149" max="6157" width="5.7109375" style="249" customWidth="1"/>
    <col min="6158" max="6158" width="7.42578125" style="249" customWidth="1"/>
    <col min="6159" max="6159" width="9.140625" style="249"/>
    <col min="6160" max="6160" width="6.85546875" style="249" customWidth="1"/>
    <col min="6161" max="6400" width="9.140625" style="249"/>
    <col min="6401" max="6401" width="3.85546875" style="249" customWidth="1"/>
    <col min="6402" max="6402" width="17" style="249" customWidth="1"/>
    <col min="6403" max="6404" width="18.140625" style="249" customWidth="1"/>
    <col min="6405" max="6413" width="5.7109375" style="249" customWidth="1"/>
    <col min="6414" max="6414" width="7.42578125" style="249" customWidth="1"/>
    <col min="6415" max="6415" width="9.140625" style="249"/>
    <col min="6416" max="6416" width="6.85546875" style="249" customWidth="1"/>
    <col min="6417" max="6656" width="9.140625" style="249"/>
    <col min="6657" max="6657" width="3.85546875" style="249" customWidth="1"/>
    <col min="6658" max="6658" width="17" style="249" customWidth="1"/>
    <col min="6659" max="6660" width="18.140625" style="249" customWidth="1"/>
    <col min="6661" max="6669" width="5.7109375" style="249" customWidth="1"/>
    <col min="6670" max="6670" width="7.42578125" style="249" customWidth="1"/>
    <col min="6671" max="6671" width="9.140625" style="249"/>
    <col min="6672" max="6672" width="6.85546875" style="249" customWidth="1"/>
    <col min="6673" max="6912" width="9.140625" style="249"/>
    <col min="6913" max="6913" width="3.85546875" style="249" customWidth="1"/>
    <col min="6914" max="6914" width="17" style="249" customWidth="1"/>
    <col min="6915" max="6916" width="18.140625" style="249" customWidth="1"/>
    <col min="6917" max="6925" width="5.7109375" style="249" customWidth="1"/>
    <col min="6926" max="6926" width="7.42578125" style="249" customWidth="1"/>
    <col min="6927" max="6927" width="9.140625" style="249"/>
    <col min="6928" max="6928" width="6.85546875" style="249" customWidth="1"/>
    <col min="6929" max="7168" width="9.140625" style="249"/>
    <col min="7169" max="7169" width="3.85546875" style="249" customWidth="1"/>
    <col min="7170" max="7170" width="17" style="249" customWidth="1"/>
    <col min="7171" max="7172" width="18.140625" style="249" customWidth="1"/>
    <col min="7173" max="7181" width="5.7109375" style="249" customWidth="1"/>
    <col min="7182" max="7182" width="7.42578125" style="249" customWidth="1"/>
    <col min="7183" max="7183" width="9.140625" style="249"/>
    <col min="7184" max="7184" width="6.85546875" style="249" customWidth="1"/>
    <col min="7185" max="7424" width="9.140625" style="249"/>
    <col min="7425" max="7425" width="3.85546875" style="249" customWidth="1"/>
    <col min="7426" max="7426" width="17" style="249" customWidth="1"/>
    <col min="7427" max="7428" width="18.140625" style="249" customWidth="1"/>
    <col min="7429" max="7437" width="5.7109375" style="249" customWidth="1"/>
    <col min="7438" max="7438" width="7.42578125" style="249" customWidth="1"/>
    <col min="7439" max="7439" width="9.140625" style="249"/>
    <col min="7440" max="7440" width="6.85546875" style="249" customWidth="1"/>
    <col min="7441" max="7680" width="9.140625" style="249"/>
    <col min="7681" max="7681" width="3.85546875" style="249" customWidth="1"/>
    <col min="7682" max="7682" width="17" style="249" customWidth="1"/>
    <col min="7683" max="7684" width="18.140625" style="249" customWidth="1"/>
    <col min="7685" max="7693" width="5.7109375" style="249" customWidth="1"/>
    <col min="7694" max="7694" width="7.42578125" style="249" customWidth="1"/>
    <col min="7695" max="7695" width="9.140625" style="249"/>
    <col min="7696" max="7696" width="6.85546875" style="249" customWidth="1"/>
    <col min="7697" max="7936" width="9.140625" style="249"/>
    <col min="7937" max="7937" width="3.85546875" style="249" customWidth="1"/>
    <col min="7938" max="7938" width="17" style="249" customWidth="1"/>
    <col min="7939" max="7940" width="18.140625" style="249" customWidth="1"/>
    <col min="7941" max="7949" width="5.7109375" style="249" customWidth="1"/>
    <col min="7950" max="7950" width="7.42578125" style="249" customWidth="1"/>
    <col min="7951" max="7951" width="9.140625" style="249"/>
    <col min="7952" max="7952" width="6.85546875" style="249" customWidth="1"/>
    <col min="7953" max="8192" width="9.140625" style="249"/>
    <col min="8193" max="8193" width="3.85546875" style="249" customWidth="1"/>
    <col min="8194" max="8194" width="17" style="249" customWidth="1"/>
    <col min="8195" max="8196" width="18.140625" style="249" customWidth="1"/>
    <col min="8197" max="8205" width="5.7109375" style="249" customWidth="1"/>
    <col min="8206" max="8206" width="7.42578125" style="249" customWidth="1"/>
    <col min="8207" max="8207" width="9.140625" style="249"/>
    <col min="8208" max="8208" width="6.85546875" style="249" customWidth="1"/>
    <col min="8209" max="8448" width="9.140625" style="249"/>
    <col min="8449" max="8449" width="3.85546875" style="249" customWidth="1"/>
    <col min="8450" max="8450" width="17" style="249" customWidth="1"/>
    <col min="8451" max="8452" width="18.140625" style="249" customWidth="1"/>
    <col min="8453" max="8461" width="5.7109375" style="249" customWidth="1"/>
    <col min="8462" max="8462" width="7.42578125" style="249" customWidth="1"/>
    <col min="8463" max="8463" width="9.140625" style="249"/>
    <col min="8464" max="8464" width="6.85546875" style="249" customWidth="1"/>
    <col min="8465" max="8704" width="9.140625" style="249"/>
    <col min="8705" max="8705" width="3.85546875" style="249" customWidth="1"/>
    <col min="8706" max="8706" width="17" style="249" customWidth="1"/>
    <col min="8707" max="8708" width="18.140625" style="249" customWidth="1"/>
    <col min="8709" max="8717" width="5.7109375" style="249" customWidth="1"/>
    <col min="8718" max="8718" width="7.42578125" style="249" customWidth="1"/>
    <col min="8719" max="8719" width="9.140625" style="249"/>
    <col min="8720" max="8720" width="6.85546875" style="249" customWidth="1"/>
    <col min="8721" max="8960" width="9.140625" style="249"/>
    <col min="8961" max="8961" width="3.85546875" style="249" customWidth="1"/>
    <col min="8962" max="8962" width="17" style="249" customWidth="1"/>
    <col min="8963" max="8964" width="18.140625" style="249" customWidth="1"/>
    <col min="8965" max="8973" width="5.7109375" style="249" customWidth="1"/>
    <col min="8974" max="8974" width="7.42578125" style="249" customWidth="1"/>
    <col min="8975" max="8975" width="9.140625" style="249"/>
    <col min="8976" max="8976" width="6.85546875" style="249" customWidth="1"/>
    <col min="8977" max="9216" width="9.140625" style="249"/>
    <col min="9217" max="9217" width="3.85546875" style="249" customWidth="1"/>
    <col min="9218" max="9218" width="17" style="249" customWidth="1"/>
    <col min="9219" max="9220" width="18.140625" style="249" customWidth="1"/>
    <col min="9221" max="9229" width="5.7109375" style="249" customWidth="1"/>
    <col min="9230" max="9230" width="7.42578125" style="249" customWidth="1"/>
    <col min="9231" max="9231" width="9.140625" style="249"/>
    <col min="9232" max="9232" width="6.85546875" style="249" customWidth="1"/>
    <col min="9233" max="9472" width="9.140625" style="249"/>
    <col min="9473" max="9473" width="3.85546875" style="249" customWidth="1"/>
    <col min="9474" max="9474" width="17" style="249" customWidth="1"/>
    <col min="9475" max="9476" width="18.140625" style="249" customWidth="1"/>
    <col min="9477" max="9485" width="5.7109375" style="249" customWidth="1"/>
    <col min="9486" max="9486" width="7.42578125" style="249" customWidth="1"/>
    <col min="9487" max="9487" width="9.140625" style="249"/>
    <col min="9488" max="9488" width="6.85546875" style="249" customWidth="1"/>
    <col min="9489" max="9728" width="9.140625" style="249"/>
    <col min="9729" max="9729" width="3.85546875" style="249" customWidth="1"/>
    <col min="9730" max="9730" width="17" style="249" customWidth="1"/>
    <col min="9731" max="9732" width="18.140625" style="249" customWidth="1"/>
    <col min="9733" max="9741" width="5.7109375" style="249" customWidth="1"/>
    <col min="9742" max="9742" width="7.42578125" style="249" customWidth="1"/>
    <col min="9743" max="9743" width="9.140625" style="249"/>
    <col min="9744" max="9744" width="6.85546875" style="249" customWidth="1"/>
    <col min="9745" max="9984" width="9.140625" style="249"/>
    <col min="9985" max="9985" width="3.85546875" style="249" customWidth="1"/>
    <col min="9986" max="9986" width="17" style="249" customWidth="1"/>
    <col min="9987" max="9988" width="18.140625" style="249" customWidth="1"/>
    <col min="9989" max="9997" width="5.7109375" style="249" customWidth="1"/>
    <col min="9998" max="9998" width="7.42578125" style="249" customWidth="1"/>
    <col min="9999" max="9999" width="9.140625" style="249"/>
    <col min="10000" max="10000" width="6.85546875" style="249" customWidth="1"/>
    <col min="10001" max="10240" width="9.140625" style="249"/>
    <col min="10241" max="10241" width="3.85546875" style="249" customWidth="1"/>
    <col min="10242" max="10242" width="17" style="249" customWidth="1"/>
    <col min="10243" max="10244" width="18.140625" style="249" customWidth="1"/>
    <col min="10245" max="10253" width="5.7109375" style="249" customWidth="1"/>
    <col min="10254" max="10254" width="7.42578125" style="249" customWidth="1"/>
    <col min="10255" max="10255" width="9.140625" style="249"/>
    <col min="10256" max="10256" width="6.85546875" style="249" customWidth="1"/>
    <col min="10257" max="10496" width="9.140625" style="249"/>
    <col min="10497" max="10497" width="3.85546875" style="249" customWidth="1"/>
    <col min="10498" max="10498" width="17" style="249" customWidth="1"/>
    <col min="10499" max="10500" width="18.140625" style="249" customWidth="1"/>
    <col min="10501" max="10509" width="5.7109375" style="249" customWidth="1"/>
    <col min="10510" max="10510" width="7.42578125" style="249" customWidth="1"/>
    <col min="10511" max="10511" width="9.140625" style="249"/>
    <col min="10512" max="10512" width="6.85546875" style="249" customWidth="1"/>
    <col min="10513" max="10752" width="9.140625" style="249"/>
    <col min="10753" max="10753" width="3.85546875" style="249" customWidth="1"/>
    <col min="10754" max="10754" width="17" style="249" customWidth="1"/>
    <col min="10755" max="10756" width="18.140625" style="249" customWidth="1"/>
    <col min="10757" max="10765" width="5.7109375" style="249" customWidth="1"/>
    <col min="10766" max="10766" width="7.42578125" style="249" customWidth="1"/>
    <col min="10767" max="10767" width="9.140625" style="249"/>
    <col min="10768" max="10768" width="6.85546875" style="249" customWidth="1"/>
    <col min="10769" max="11008" width="9.140625" style="249"/>
    <col min="11009" max="11009" width="3.85546875" style="249" customWidth="1"/>
    <col min="11010" max="11010" width="17" style="249" customWidth="1"/>
    <col min="11011" max="11012" width="18.140625" style="249" customWidth="1"/>
    <col min="11013" max="11021" width="5.7109375" style="249" customWidth="1"/>
    <col min="11022" max="11022" width="7.42578125" style="249" customWidth="1"/>
    <col min="11023" max="11023" width="9.140625" style="249"/>
    <col min="11024" max="11024" width="6.85546875" style="249" customWidth="1"/>
    <col min="11025" max="11264" width="9.140625" style="249"/>
    <col min="11265" max="11265" width="3.85546875" style="249" customWidth="1"/>
    <col min="11266" max="11266" width="17" style="249" customWidth="1"/>
    <col min="11267" max="11268" width="18.140625" style="249" customWidth="1"/>
    <col min="11269" max="11277" width="5.7109375" style="249" customWidth="1"/>
    <col min="11278" max="11278" width="7.42578125" style="249" customWidth="1"/>
    <col min="11279" max="11279" width="9.140625" style="249"/>
    <col min="11280" max="11280" width="6.85546875" style="249" customWidth="1"/>
    <col min="11281" max="11520" width="9.140625" style="249"/>
    <col min="11521" max="11521" width="3.85546875" style="249" customWidth="1"/>
    <col min="11522" max="11522" width="17" style="249" customWidth="1"/>
    <col min="11523" max="11524" width="18.140625" style="249" customWidth="1"/>
    <col min="11525" max="11533" width="5.7109375" style="249" customWidth="1"/>
    <col min="11534" max="11534" width="7.42578125" style="249" customWidth="1"/>
    <col min="11535" max="11535" width="9.140625" style="249"/>
    <col min="11536" max="11536" width="6.85546875" style="249" customWidth="1"/>
    <col min="11537" max="11776" width="9.140625" style="249"/>
    <col min="11777" max="11777" width="3.85546875" style="249" customWidth="1"/>
    <col min="11778" max="11778" width="17" style="249" customWidth="1"/>
    <col min="11779" max="11780" width="18.140625" style="249" customWidth="1"/>
    <col min="11781" max="11789" width="5.7109375" style="249" customWidth="1"/>
    <col min="11790" max="11790" width="7.42578125" style="249" customWidth="1"/>
    <col min="11791" max="11791" width="9.140625" style="249"/>
    <col min="11792" max="11792" width="6.85546875" style="249" customWidth="1"/>
    <col min="11793" max="12032" width="9.140625" style="249"/>
    <col min="12033" max="12033" width="3.85546875" style="249" customWidth="1"/>
    <col min="12034" max="12034" width="17" style="249" customWidth="1"/>
    <col min="12035" max="12036" width="18.140625" style="249" customWidth="1"/>
    <col min="12037" max="12045" width="5.7109375" style="249" customWidth="1"/>
    <col min="12046" max="12046" width="7.42578125" style="249" customWidth="1"/>
    <col min="12047" max="12047" width="9.140625" style="249"/>
    <col min="12048" max="12048" width="6.85546875" style="249" customWidth="1"/>
    <col min="12049" max="12288" width="9.140625" style="249"/>
    <col min="12289" max="12289" width="3.85546875" style="249" customWidth="1"/>
    <col min="12290" max="12290" width="17" style="249" customWidth="1"/>
    <col min="12291" max="12292" width="18.140625" style="249" customWidth="1"/>
    <col min="12293" max="12301" width="5.7109375" style="249" customWidth="1"/>
    <col min="12302" max="12302" width="7.42578125" style="249" customWidth="1"/>
    <col min="12303" max="12303" width="9.140625" style="249"/>
    <col min="12304" max="12304" width="6.85546875" style="249" customWidth="1"/>
    <col min="12305" max="12544" width="9.140625" style="249"/>
    <col min="12545" max="12545" width="3.85546875" style="249" customWidth="1"/>
    <col min="12546" max="12546" width="17" style="249" customWidth="1"/>
    <col min="12547" max="12548" width="18.140625" style="249" customWidth="1"/>
    <col min="12549" max="12557" width="5.7109375" style="249" customWidth="1"/>
    <col min="12558" max="12558" width="7.42578125" style="249" customWidth="1"/>
    <col min="12559" max="12559" width="9.140625" style="249"/>
    <col min="12560" max="12560" width="6.85546875" style="249" customWidth="1"/>
    <col min="12561" max="12800" width="9.140625" style="249"/>
    <col min="12801" max="12801" width="3.85546875" style="249" customWidth="1"/>
    <col min="12802" max="12802" width="17" style="249" customWidth="1"/>
    <col min="12803" max="12804" width="18.140625" style="249" customWidth="1"/>
    <col min="12805" max="12813" width="5.7109375" style="249" customWidth="1"/>
    <col min="12814" max="12814" width="7.42578125" style="249" customWidth="1"/>
    <col min="12815" max="12815" width="9.140625" style="249"/>
    <col min="12816" max="12816" width="6.85546875" style="249" customWidth="1"/>
    <col min="12817" max="13056" width="9.140625" style="249"/>
    <col min="13057" max="13057" width="3.85546875" style="249" customWidth="1"/>
    <col min="13058" max="13058" width="17" style="249" customWidth="1"/>
    <col min="13059" max="13060" width="18.140625" style="249" customWidth="1"/>
    <col min="13061" max="13069" width="5.7109375" style="249" customWidth="1"/>
    <col min="13070" max="13070" width="7.42578125" style="249" customWidth="1"/>
    <col min="13071" max="13071" width="9.140625" style="249"/>
    <col min="13072" max="13072" width="6.85546875" style="249" customWidth="1"/>
    <col min="13073" max="13312" width="9.140625" style="249"/>
    <col min="13313" max="13313" width="3.85546875" style="249" customWidth="1"/>
    <col min="13314" max="13314" width="17" style="249" customWidth="1"/>
    <col min="13315" max="13316" width="18.140625" style="249" customWidth="1"/>
    <col min="13317" max="13325" width="5.7109375" style="249" customWidth="1"/>
    <col min="13326" max="13326" width="7.42578125" style="249" customWidth="1"/>
    <col min="13327" max="13327" width="9.140625" style="249"/>
    <col min="13328" max="13328" width="6.85546875" style="249" customWidth="1"/>
    <col min="13329" max="13568" width="9.140625" style="249"/>
    <col min="13569" max="13569" width="3.85546875" style="249" customWidth="1"/>
    <col min="13570" max="13570" width="17" style="249" customWidth="1"/>
    <col min="13571" max="13572" width="18.140625" style="249" customWidth="1"/>
    <col min="13573" max="13581" width="5.7109375" style="249" customWidth="1"/>
    <col min="13582" max="13582" width="7.42578125" style="249" customWidth="1"/>
    <col min="13583" max="13583" width="9.140625" style="249"/>
    <col min="13584" max="13584" width="6.85546875" style="249" customWidth="1"/>
    <col min="13585" max="13824" width="9.140625" style="249"/>
    <col min="13825" max="13825" width="3.85546875" style="249" customWidth="1"/>
    <col min="13826" max="13826" width="17" style="249" customWidth="1"/>
    <col min="13827" max="13828" width="18.140625" style="249" customWidth="1"/>
    <col min="13829" max="13837" width="5.7109375" style="249" customWidth="1"/>
    <col min="13838" max="13838" width="7.42578125" style="249" customWidth="1"/>
    <col min="13839" max="13839" width="9.140625" style="249"/>
    <col min="13840" max="13840" width="6.85546875" style="249" customWidth="1"/>
    <col min="13841" max="14080" width="9.140625" style="249"/>
    <col min="14081" max="14081" width="3.85546875" style="249" customWidth="1"/>
    <col min="14082" max="14082" width="17" style="249" customWidth="1"/>
    <col min="14083" max="14084" width="18.140625" style="249" customWidth="1"/>
    <col min="14085" max="14093" width="5.7109375" style="249" customWidth="1"/>
    <col min="14094" max="14094" width="7.42578125" style="249" customWidth="1"/>
    <col min="14095" max="14095" width="9.140625" style="249"/>
    <col min="14096" max="14096" width="6.85546875" style="249" customWidth="1"/>
    <col min="14097" max="14336" width="9.140625" style="249"/>
    <col min="14337" max="14337" width="3.85546875" style="249" customWidth="1"/>
    <col min="14338" max="14338" width="17" style="249" customWidth="1"/>
    <col min="14339" max="14340" width="18.140625" style="249" customWidth="1"/>
    <col min="14341" max="14349" width="5.7109375" style="249" customWidth="1"/>
    <col min="14350" max="14350" width="7.42578125" style="249" customWidth="1"/>
    <col min="14351" max="14351" width="9.140625" style="249"/>
    <col min="14352" max="14352" width="6.85546875" style="249" customWidth="1"/>
    <col min="14353" max="14592" width="9.140625" style="249"/>
    <col min="14593" max="14593" width="3.85546875" style="249" customWidth="1"/>
    <col min="14594" max="14594" width="17" style="249" customWidth="1"/>
    <col min="14595" max="14596" width="18.140625" style="249" customWidth="1"/>
    <col min="14597" max="14605" width="5.7109375" style="249" customWidth="1"/>
    <col min="14606" max="14606" width="7.42578125" style="249" customWidth="1"/>
    <col min="14607" max="14607" width="9.140625" style="249"/>
    <col min="14608" max="14608" width="6.85546875" style="249" customWidth="1"/>
    <col min="14609" max="14848" width="9.140625" style="249"/>
    <col min="14849" max="14849" width="3.85546875" style="249" customWidth="1"/>
    <col min="14850" max="14850" width="17" style="249" customWidth="1"/>
    <col min="14851" max="14852" width="18.140625" style="249" customWidth="1"/>
    <col min="14853" max="14861" width="5.7109375" style="249" customWidth="1"/>
    <col min="14862" max="14862" width="7.42578125" style="249" customWidth="1"/>
    <col min="14863" max="14863" width="9.140625" style="249"/>
    <col min="14864" max="14864" width="6.85546875" style="249" customWidth="1"/>
    <col min="14865" max="15104" width="9.140625" style="249"/>
    <col min="15105" max="15105" width="3.85546875" style="249" customWidth="1"/>
    <col min="15106" max="15106" width="17" style="249" customWidth="1"/>
    <col min="15107" max="15108" width="18.140625" style="249" customWidth="1"/>
    <col min="15109" max="15117" width="5.7109375" style="249" customWidth="1"/>
    <col min="15118" max="15118" width="7.42578125" style="249" customWidth="1"/>
    <col min="15119" max="15119" width="9.140625" style="249"/>
    <col min="15120" max="15120" width="6.85546875" style="249" customWidth="1"/>
    <col min="15121" max="15360" width="9.140625" style="249"/>
    <col min="15361" max="15361" width="3.85546875" style="249" customWidth="1"/>
    <col min="15362" max="15362" width="17" style="249" customWidth="1"/>
    <col min="15363" max="15364" width="18.140625" style="249" customWidth="1"/>
    <col min="15365" max="15373" width="5.7109375" style="249" customWidth="1"/>
    <col min="15374" max="15374" width="7.42578125" style="249" customWidth="1"/>
    <col min="15375" max="15375" width="9.140625" style="249"/>
    <col min="15376" max="15376" width="6.85546875" style="249" customWidth="1"/>
    <col min="15377" max="15616" width="9.140625" style="249"/>
    <col min="15617" max="15617" width="3.85546875" style="249" customWidth="1"/>
    <col min="15618" max="15618" width="17" style="249" customWidth="1"/>
    <col min="15619" max="15620" width="18.140625" style="249" customWidth="1"/>
    <col min="15621" max="15629" width="5.7109375" style="249" customWidth="1"/>
    <col min="15630" max="15630" width="7.42578125" style="249" customWidth="1"/>
    <col min="15631" max="15631" width="9.140625" style="249"/>
    <col min="15632" max="15632" width="6.85546875" style="249" customWidth="1"/>
    <col min="15633" max="15872" width="9.140625" style="249"/>
    <col min="15873" max="15873" width="3.85546875" style="249" customWidth="1"/>
    <col min="15874" max="15874" width="17" style="249" customWidth="1"/>
    <col min="15875" max="15876" width="18.140625" style="249" customWidth="1"/>
    <col min="15877" max="15885" width="5.7109375" style="249" customWidth="1"/>
    <col min="15886" max="15886" width="7.42578125" style="249" customWidth="1"/>
    <col min="15887" max="15887" width="9.140625" style="249"/>
    <col min="15888" max="15888" width="6.85546875" style="249" customWidth="1"/>
    <col min="15889" max="16128" width="9.140625" style="249"/>
    <col min="16129" max="16129" width="3.85546875" style="249" customWidth="1"/>
    <col min="16130" max="16130" width="17" style="249" customWidth="1"/>
    <col min="16131" max="16132" width="18.140625" style="249" customWidth="1"/>
    <col min="16133" max="16141" width="5.7109375" style="249" customWidth="1"/>
    <col min="16142" max="16142" width="7.42578125" style="249" customWidth="1"/>
    <col min="16143" max="16143" width="9.140625" style="249"/>
    <col min="16144" max="16144" width="6.85546875" style="249" customWidth="1"/>
    <col min="16145" max="16384" width="9.140625" style="249"/>
  </cols>
  <sheetData>
    <row r="2" spans="1:26" ht="18.75" x14ac:dyDescent="0.3">
      <c r="B2" s="250" t="s">
        <v>39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1"/>
      <c r="U2" s="251"/>
      <c r="V2" s="251"/>
      <c r="W2" s="251"/>
      <c r="X2" s="251"/>
    </row>
    <row r="3" spans="1:26" ht="18.75" x14ac:dyDescent="0.3">
      <c r="B3" s="13" t="s">
        <v>269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1"/>
      <c r="V3" s="251"/>
      <c r="W3" s="251"/>
      <c r="X3" s="251"/>
    </row>
    <row r="4" spans="1:26" ht="6" customHeight="1" x14ac:dyDescent="0.3"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1"/>
      <c r="S4" s="251"/>
      <c r="T4" s="251"/>
      <c r="U4" s="251"/>
      <c r="V4" s="251"/>
      <c r="W4" s="251"/>
      <c r="X4" s="251"/>
    </row>
    <row r="5" spans="1:26" ht="6.75" customHeight="1" x14ac:dyDescent="0.2"/>
    <row r="6" spans="1:26" ht="14.25" customHeight="1" x14ac:dyDescent="0.25">
      <c r="A6" s="254"/>
      <c r="B6" s="254"/>
      <c r="D6" s="255" t="s">
        <v>40</v>
      </c>
      <c r="E6" s="256">
        <v>5</v>
      </c>
      <c r="F6" s="257"/>
      <c r="G6" s="258"/>
      <c r="J6" s="259" t="s">
        <v>46</v>
      </c>
      <c r="K6" s="260">
        <v>120</v>
      </c>
      <c r="L6" s="261"/>
      <c r="M6" s="262" t="s">
        <v>62</v>
      </c>
      <c r="O6" s="259" t="s">
        <v>41</v>
      </c>
      <c r="P6" s="263">
        <v>52</v>
      </c>
      <c r="Q6" s="262" t="s">
        <v>42</v>
      </c>
    </row>
    <row r="7" spans="1:26" ht="8.25" customHeight="1" x14ac:dyDescent="0.25">
      <c r="A7" s="264"/>
      <c r="F7" s="264"/>
      <c r="G7" s="264"/>
    </row>
    <row r="8" spans="1:26" ht="13.5" customHeight="1" x14ac:dyDescent="0.35">
      <c r="A8" s="265"/>
      <c r="B8" s="264" t="s">
        <v>264</v>
      </c>
      <c r="D8" s="259" t="s">
        <v>44</v>
      </c>
      <c r="E8" s="256">
        <v>6</v>
      </c>
      <c r="F8" s="257"/>
      <c r="G8" s="258"/>
      <c r="J8" s="259" t="s">
        <v>48</v>
      </c>
      <c r="K8" s="256"/>
      <c r="L8" s="257"/>
      <c r="M8" s="262" t="s">
        <v>49</v>
      </c>
      <c r="N8" s="265"/>
      <c r="O8" s="259" t="s">
        <v>45</v>
      </c>
      <c r="P8" s="263">
        <v>104</v>
      </c>
      <c r="Q8" s="262" t="s">
        <v>42</v>
      </c>
    </row>
    <row r="9" spans="1:26" ht="15.75" x14ac:dyDescent="0.25">
      <c r="A9" s="264"/>
      <c r="I9" s="264"/>
      <c r="P9" s="266"/>
    </row>
    <row r="10" spans="1:26" ht="16.5" customHeight="1" x14ac:dyDescent="0.35">
      <c r="A10" s="264" t="s">
        <v>270</v>
      </c>
      <c r="C10" s="267"/>
      <c r="D10" s="267"/>
      <c r="E10" s="267"/>
      <c r="F10" s="267"/>
      <c r="G10" s="267"/>
      <c r="H10" s="267"/>
      <c r="I10" s="267"/>
      <c r="O10" s="259" t="s">
        <v>51</v>
      </c>
      <c r="P10" s="268">
        <v>350</v>
      </c>
      <c r="Q10" s="262" t="s">
        <v>63</v>
      </c>
      <c r="T10" s="265"/>
      <c r="U10" s="265"/>
      <c r="Z10" s="265"/>
    </row>
    <row r="11" spans="1:26" ht="15.75" x14ac:dyDescent="0.25">
      <c r="A11" s="264"/>
      <c r="I11" s="264"/>
    </row>
    <row r="12" spans="1:26" x14ac:dyDescent="0.2">
      <c r="K12" s="269"/>
      <c r="L12" s="269"/>
      <c r="M12" s="269"/>
    </row>
    <row r="13" spans="1:26" ht="22.5" x14ac:dyDescent="0.2">
      <c r="A13" s="270" t="s">
        <v>12</v>
      </c>
      <c r="B13" s="271" t="s">
        <v>72</v>
      </c>
      <c r="C13" s="271" t="s">
        <v>2</v>
      </c>
      <c r="D13" s="271" t="s">
        <v>55</v>
      </c>
      <c r="E13" s="272">
        <v>12</v>
      </c>
      <c r="F13" s="272">
        <v>6</v>
      </c>
      <c r="G13" s="272" t="s">
        <v>281</v>
      </c>
      <c r="H13" s="272" t="s">
        <v>282</v>
      </c>
      <c r="I13" s="272">
        <v>5</v>
      </c>
      <c r="J13" s="272">
        <v>11</v>
      </c>
      <c r="K13" s="272"/>
      <c r="L13" s="272"/>
      <c r="M13" s="272"/>
      <c r="N13" s="273" t="s">
        <v>265</v>
      </c>
      <c r="O13" s="274" t="s">
        <v>266</v>
      </c>
      <c r="P13" s="275" t="s">
        <v>267</v>
      </c>
      <c r="Q13" s="276" t="s">
        <v>59</v>
      </c>
      <c r="R13" s="277"/>
      <c r="S13" s="277"/>
      <c r="T13" s="277"/>
      <c r="U13" s="277"/>
      <c r="V13" s="277"/>
      <c r="W13" s="277"/>
      <c r="X13" s="277"/>
      <c r="Y13" s="277"/>
      <c r="Z13" s="277"/>
    </row>
    <row r="14" spans="1:26" ht="16.5" customHeight="1" x14ac:dyDescent="0.2">
      <c r="A14" s="278">
        <v>1</v>
      </c>
      <c r="B14" s="279" t="str">
        <f>'prot.  4'!C15</f>
        <v>Unda Egendorfa</v>
      </c>
      <c r="C14" s="279" t="str">
        <f>'prot.  4'!D15</f>
        <v>Laidlesa</v>
      </c>
      <c r="D14" s="279" t="str">
        <f>'prot.  4'!E15</f>
        <v>JSK Demora</v>
      </c>
      <c r="E14" s="280"/>
      <c r="F14" s="280"/>
      <c r="G14" s="280"/>
      <c r="H14" s="280">
        <v>4</v>
      </c>
      <c r="I14" s="280"/>
      <c r="J14" s="280">
        <v>4</v>
      </c>
      <c r="K14" s="280"/>
      <c r="L14" s="280"/>
      <c r="M14" s="280"/>
      <c r="N14" s="281">
        <f>SUM(E14:M14)</f>
        <v>8</v>
      </c>
      <c r="O14" s="282">
        <v>34.5</v>
      </c>
      <c r="P14" s="281">
        <f>IF(ROUNDUP(O14,0)-$P$6&lt;=0,0,ROUNDUP(O14-$P$6,0))</f>
        <v>0</v>
      </c>
      <c r="Q14" s="283">
        <f>N14+P14</f>
        <v>8</v>
      </c>
      <c r="R14" s="277"/>
      <c r="S14" s="277"/>
      <c r="T14" s="277"/>
      <c r="U14" s="277"/>
      <c r="V14" s="277"/>
      <c r="W14" s="277"/>
      <c r="X14" s="277"/>
      <c r="Y14" s="277"/>
      <c r="Z14" s="277"/>
    </row>
    <row r="15" spans="1:26" s="400" customFormat="1" ht="15.75" customHeight="1" x14ac:dyDescent="0.2">
      <c r="A15" s="395">
        <v>2</v>
      </c>
      <c r="B15" s="279" t="str">
        <f>'prot.  4'!C16</f>
        <v>Patrīcija Šermukšne</v>
      </c>
      <c r="C15" s="279" t="str">
        <f>'prot.  4'!D16</f>
        <v>Alse</v>
      </c>
      <c r="D15" s="279" t="str">
        <f>'prot.  4'!E16</f>
        <v>TJK</v>
      </c>
      <c r="E15" s="396"/>
      <c r="F15" s="396"/>
      <c r="G15" s="396">
        <v>4</v>
      </c>
      <c r="H15" s="396">
        <v>4</v>
      </c>
      <c r="I15" s="396"/>
      <c r="J15" s="396"/>
      <c r="K15" s="396"/>
      <c r="L15" s="396"/>
      <c r="M15" s="396"/>
      <c r="N15" s="397">
        <f t="shared" ref="N15:N16" si="0">SUM(E15:M15)</f>
        <v>8</v>
      </c>
      <c r="O15" s="398">
        <v>53.63</v>
      </c>
      <c r="P15" s="397">
        <f t="shared" ref="P15:P21" si="1">IF(ROUNDUP(O15,0)-$P$6&lt;=0,0,ROUNDUP(O15-$P$6,0))</f>
        <v>2</v>
      </c>
      <c r="Q15" s="399">
        <f t="shared" ref="Q15:Q16" si="2">N15+P15</f>
        <v>10</v>
      </c>
    </row>
    <row r="16" spans="1:26" s="400" customFormat="1" ht="16.5" customHeight="1" x14ac:dyDescent="0.2">
      <c r="A16" s="395">
        <v>3</v>
      </c>
      <c r="B16" s="279" t="str">
        <f>'prot.  4'!C18</f>
        <v>Mantas Šeškas</v>
      </c>
      <c r="C16" s="279" t="str">
        <f>'prot.  4'!D18</f>
        <v>Juta</v>
      </c>
      <c r="D16" s="279" t="str">
        <f>'prot.  4'!E18</f>
        <v>Zigmo žirgai</v>
      </c>
      <c r="E16" s="396"/>
      <c r="F16" s="396"/>
      <c r="G16" s="396"/>
      <c r="H16" s="396"/>
      <c r="I16" s="396"/>
      <c r="J16" s="396">
        <v>4</v>
      </c>
      <c r="K16" s="396"/>
      <c r="L16" s="396"/>
      <c r="M16" s="396"/>
      <c r="N16" s="397">
        <f t="shared" si="0"/>
        <v>4</v>
      </c>
      <c r="O16" s="398">
        <v>33.94</v>
      </c>
      <c r="P16" s="397">
        <f t="shared" si="1"/>
        <v>0</v>
      </c>
      <c r="Q16" s="399">
        <f t="shared" si="2"/>
        <v>4</v>
      </c>
    </row>
    <row r="17" spans="1:22" s="400" customFormat="1" ht="16.5" customHeight="1" x14ac:dyDescent="0.2">
      <c r="A17" s="395">
        <v>4</v>
      </c>
      <c r="B17" s="279" t="str">
        <f>'prot.  4'!C20</f>
        <v>Tadas Šeškas</v>
      </c>
      <c r="C17" s="279" t="str">
        <f>'prot.  4'!D20</f>
        <v>Haris</v>
      </c>
      <c r="D17" s="279" t="str">
        <f>'prot.  4'!E20</f>
        <v>Zigmo žirgai</v>
      </c>
      <c r="E17" s="396"/>
      <c r="F17" s="396"/>
      <c r="G17" s="396"/>
      <c r="H17" s="396"/>
      <c r="I17" s="396"/>
      <c r="J17" s="396"/>
      <c r="K17" s="396"/>
      <c r="L17" s="396"/>
      <c r="M17" s="396"/>
      <c r="N17" s="397">
        <f t="shared" ref="N17:N21" si="3">SUM(E17:M17)</f>
        <v>0</v>
      </c>
      <c r="O17" s="398">
        <v>48.44</v>
      </c>
      <c r="P17" s="397">
        <f t="shared" si="1"/>
        <v>0</v>
      </c>
      <c r="Q17" s="399">
        <f t="shared" ref="Q17:Q21" si="4">N17+P17</f>
        <v>0</v>
      </c>
    </row>
    <row r="18" spans="1:22" s="400" customFormat="1" ht="16.5" customHeight="1" x14ac:dyDescent="0.2">
      <c r="A18" s="395">
        <v>5</v>
      </c>
      <c r="B18" s="279" t="str">
        <f>'prot.  4'!C21</f>
        <v>Andris Mežinskis</v>
      </c>
      <c r="C18" s="279" t="str">
        <f>'prot.  4'!D21</f>
        <v>Gaigala</v>
      </c>
      <c r="D18" s="279" t="str">
        <f>'prot.  4'!E21</f>
        <v>JSK Kentaura staļļi</v>
      </c>
      <c r="E18" s="396">
        <v>4</v>
      </c>
      <c r="F18" s="396">
        <v>4</v>
      </c>
      <c r="G18" s="396" t="s">
        <v>273</v>
      </c>
      <c r="H18" s="396"/>
      <c r="I18" s="396"/>
      <c r="J18" s="396"/>
      <c r="K18" s="396"/>
      <c r="L18" s="396"/>
      <c r="M18" s="396"/>
      <c r="N18" s="397"/>
      <c r="O18" s="398"/>
      <c r="P18" s="397"/>
      <c r="Q18" s="399" t="s">
        <v>273</v>
      </c>
    </row>
    <row r="19" spans="1:22" s="400" customFormat="1" ht="16.5" customHeight="1" x14ac:dyDescent="0.2">
      <c r="A19" s="395">
        <v>6</v>
      </c>
      <c r="B19" s="279" t="str">
        <f>'prot.  4'!C23</f>
        <v>Artūras Stonkus</v>
      </c>
      <c r="C19" s="279" t="str">
        <f>'prot.  4'!D23</f>
        <v>Kamaro</v>
      </c>
      <c r="D19" s="279" t="str">
        <f>'prot.  4'!E23</f>
        <v>JSK Demora</v>
      </c>
      <c r="E19" s="396"/>
      <c r="F19" s="396"/>
      <c r="G19" s="396"/>
      <c r="H19" s="396"/>
      <c r="I19" s="396"/>
      <c r="J19" s="396"/>
      <c r="K19" s="396"/>
      <c r="L19" s="396"/>
      <c r="M19" s="396"/>
      <c r="N19" s="397">
        <f t="shared" si="3"/>
        <v>0</v>
      </c>
      <c r="O19" s="398">
        <v>43.31</v>
      </c>
      <c r="P19" s="397">
        <f t="shared" si="1"/>
        <v>0</v>
      </c>
      <c r="Q19" s="399">
        <f t="shared" si="4"/>
        <v>0</v>
      </c>
    </row>
    <row r="20" spans="1:22" s="400" customFormat="1" ht="16.5" customHeight="1" x14ac:dyDescent="0.2">
      <c r="A20" s="395">
        <v>7</v>
      </c>
      <c r="B20" s="279" t="str">
        <f>'prot.  4'!C24</f>
        <v>Diāna Miķelsone</v>
      </c>
      <c r="C20" s="279" t="str">
        <f>'prot.  4'!D24</f>
        <v>Ak - Vo</v>
      </c>
      <c r="D20" s="279" t="str">
        <f>'prot.  4'!E24</f>
        <v>JJS</v>
      </c>
      <c r="E20" s="396"/>
      <c r="F20" s="396"/>
      <c r="G20" s="396"/>
      <c r="H20" s="396"/>
      <c r="I20" s="396"/>
      <c r="J20" s="396"/>
      <c r="K20" s="396"/>
      <c r="L20" s="396"/>
      <c r="M20" s="396"/>
      <c r="N20" s="397">
        <f t="shared" si="3"/>
        <v>0</v>
      </c>
      <c r="O20" s="398">
        <v>40.909999999999997</v>
      </c>
      <c r="P20" s="397">
        <f t="shared" si="1"/>
        <v>0</v>
      </c>
      <c r="Q20" s="399">
        <f t="shared" si="4"/>
        <v>0</v>
      </c>
    </row>
    <row r="21" spans="1:22" s="400" customFormat="1" ht="16.5" customHeight="1" x14ac:dyDescent="0.2">
      <c r="A21" s="395">
        <v>8</v>
      </c>
      <c r="B21" s="279" t="str">
        <f>'prot.  4'!C25</f>
        <v>Paula Grasmane-Laše</v>
      </c>
      <c r="C21" s="279" t="str">
        <f>'prot.  4'!D25</f>
        <v>Gerda</v>
      </c>
      <c r="D21" s="279" t="str">
        <f>'prot.  4'!E25</f>
        <v>JSK Montepals</v>
      </c>
      <c r="E21" s="396"/>
      <c r="F21" s="396"/>
      <c r="G21" s="396"/>
      <c r="H21" s="396">
        <v>4</v>
      </c>
      <c r="I21" s="396"/>
      <c r="J21" s="396"/>
      <c r="K21" s="396"/>
      <c r="L21" s="396"/>
      <c r="M21" s="396"/>
      <c r="N21" s="397">
        <f t="shared" si="3"/>
        <v>4</v>
      </c>
      <c r="O21" s="398">
        <v>34.090000000000003</v>
      </c>
      <c r="P21" s="397">
        <f t="shared" si="1"/>
        <v>0</v>
      </c>
      <c r="Q21" s="399">
        <f t="shared" si="4"/>
        <v>4</v>
      </c>
    </row>
    <row r="22" spans="1:22" x14ac:dyDescent="0.2">
      <c r="C22" s="11"/>
      <c r="D22" s="11"/>
      <c r="E22" s="151"/>
      <c r="F22" s="150"/>
      <c r="G22" s="150"/>
      <c r="H22" s="150"/>
      <c r="I22" s="11"/>
      <c r="J22" s="150"/>
      <c r="K22" s="11"/>
      <c r="L22" s="11"/>
      <c r="M22" s="11"/>
      <c r="N22" s="11"/>
      <c r="O22" s="11"/>
      <c r="P22" s="11"/>
      <c r="Q22" s="51" t="s">
        <v>262</v>
      </c>
      <c r="R22" s="11"/>
      <c r="S22" s="11"/>
      <c r="T22" s="11"/>
      <c r="V22" s="51"/>
    </row>
    <row r="23" spans="1:22" x14ac:dyDescent="0.2">
      <c r="C23" s="51" t="s">
        <v>66</v>
      </c>
      <c r="D23" s="51"/>
      <c r="E23" s="43"/>
      <c r="F23" s="43"/>
      <c r="G23" s="43"/>
      <c r="H23" s="43"/>
      <c r="I23" s="51"/>
      <c r="J23" s="43"/>
      <c r="K23" s="51" t="s">
        <v>261</v>
      </c>
      <c r="L23" s="51"/>
      <c r="M23" s="51"/>
      <c r="N23" s="11"/>
      <c r="O23" s="11"/>
      <c r="P23" s="11"/>
      <c r="Q23" s="51" t="s">
        <v>263</v>
      </c>
      <c r="R23" s="11"/>
      <c r="S23" s="11"/>
      <c r="T23" s="11"/>
      <c r="V23" s="51"/>
    </row>
    <row r="24" spans="1:22" x14ac:dyDescent="0.2">
      <c r="C24" s="51" t="s">
        <v>68</v>
      </c>
      <c r="D24" s="51"/>
      <c r="E24" s="43"/>
      <c r="F24" s="43"/>
      <c r="G24" s="43"/>
      <c r="H24" s="43"/>
      <c r="I24" s="51"/>
      <c r="J24" s="43"/>
      <c r="K24" s="51" t="s">
        <v>31</v>
      </c>
      <c r="L24" s="51"/>
      <c r="M24" s="51"/>
      <c r="N24" s="11"/>
      <c r="O24" s="11"/>
      <c r="P24" s="11"/>
      <c r="Q24" s="11"/>
      <c r="R24" s="11"/>
      <c r="S24" s="11"/>
      <c r="T24" s="11"/>
      <c r="U24" s="11"/>
      <c r="V24" s="11"/>
    </row>
  </sheetData>
  <mergeCells count="6">
    <mergeCell ref="B2:S2"/>
    <mergeCell ref="A6:B6"/>
    <mergeCell ref="E6:F6"/>
    <mergeCell ref="K6:L6"/>
    <mergeCell ref="E8:F8"/>
    <mergeCell ref="K8:L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C15" sqref="C15"/>
    </sheetView>
  </sheetViews>
  <sheetFormatPr defaultRowHeight="15" x14ac:dyDescent="0.25"/>
  <cols>
    <col min="1" max="1" width="4.140625" customWidth="1"/>
    <col min="2" max="2" width="16.7109375" customWidth="1"/>
    <col min="3" max="3" width="10.7109375" customWidth="1"/>
    <col min="4" max="4" width="6.42578125" customWidth="1"/>
    <col min="5" max="5" width="7.7109375" customWidth="1"/>
    <col min="6" max="6" width="10.42578125" customWidth="1"/>
    <col min="8" max="8" width="9.28515625" customWidth="1"/>
    <col min="9" max="9" width="12.85546875" customWidth="1"/>
    <col min="10" max="10" width="14" customWidth="1"/>
    <col min="11" max="15" width="5.140625" customWidth="1"/>
  </cols>
  <sheetData>
    <row r="1" spans="1:15" ht="18" x14ac:dyDescent="0.25">
      <c r="B1" s="13" t="s">
        <v>140</v>
      </c>
    </row>
    <row r="2" spans="1:15" x14ac:dyDescent="0.25">
      <c r="B2" s="10" t="s">
        <v>284</v>
      </c>
    </row>
    <row r="3" spans="1:15" ht="15.75" thickBot="1" x14ac:dyDescent="0.3">
      <c r="B3" s="9" t="s">
        <v>148</v>
      </c>
    </row>
    <row r="4" spans="1:15" ht="33" customHeight="1" thickBot="1" x14ac:dyDescent="0.3">
      <c r="A4" s="164" t="s">
        <v>12</v>
      </c>
      <c r="B4" s="165" t="s">
        <v>0</v>
      </c>
      <c r="C4" s="165" t="s">
        <v>2</v>
      </c>
      <c r="D4" s="209" t="s">
        <v>3</v>
      </c>
      <c r="E4" s="210" t="s">
        <v>4</v>
      </c>
      <c r="F4" s="209" t="s">
        <v>5</v>
      </c>
      <c r="G4" s="210" t="s">
        <v>6</v>
      </c>
      <c r="H4" s="210" t="s">
        <v>7</v>
      </c>
      <c r="I4" s="210" t="s">
        <v>8</v>
      </c>
      <c r="J4" s="209" t="s">
        <v>9</v>
      </c>
      <c r="K4" s="408" t="s">
        <v>75</v>
      </c>
      <c r="L4" s="285" t="s">
        <v>57</v>
      </c>
      <c r="M4" s="286" t="s">
        <v>76</v>
      </c>
      <c r="N4" s="409" t="s">
        <v>56</v>
      </c>
      <c r="O4" s="413" t="s">
        <v>59</v>
      </c>
    </row>
    <row r="5" spans="1:15" x14ac:dyDescent="0.25">
      <c r="A5" s="237">
        <v>1</v>
      </c>
      <c r="B5" s="230" t="s">
        <v>101</v>
      </c>
      <c r="C5" s="230" t="s">
        <v>104</v>
      </c>
      <c r="D5" s="230">
        <v>2006</v>
      </c>
      <c r="E5" s="230" t="s">
        <v>199</v>
      </c>
      <c r="F5" s="230" t="s">
        <v>210</v>
      </c>
      <c r="G5" s="230"/>
      <c r="H5" s="230"/>
      <c r="I5" s="230" t="s">
        <v>195</v>
      </c>
      <c r="J5" s="319" t="s">
        <v>98</v>
      </c>
      <c r="K5" s="405">
        <f>'prot. 5'!P17</f>
        <v>65</v>
      </c>
      <c r="L5" s="414">
        <f>'prot. 5'!Q17</f>
        <v>52.5</v>
      </c>
      <c r="M5" s="406">
        <f>'prot. 5'!R17</f>
        <v>0</v>
      </c>
      <c r="N5" s="410">
        <f>'prot. 5'!S17</f>
        <v>0</v>
      </c>
      <c r="O5" s="366">
        <f>'prot. 5'!T17</f>
        <v>65</v>
      </c>
    </row>
    <row r="6" spans="1:15" x14ac:dyDescent="0.25">
      <c r="A6" s="216">
        <v>2</v>
      </c>
      <c r="B6" s="3" t="s">
        <v>149</v>
      </c>
      <c r="C6" s="3" t="s">
        <v>150</v>
      </c>
      <c r="D6" s="3">
        <v>2006</v>
      </c>
      <c r="E6" s="3" t="s">
        <v>25</v>
      </c>
      <c r="F6" s="3" t="s">
        <v>82</v>
      </c>
      <c r="G6" s="3" t="s">
        <v>151</v>
      </c>
      <c r="H6" s="3" t="s">
        <v>152</v>
      </c>
      <c r="I6" s="3" t="s">
        <v>153</v>
      </c>
      <c r="J6" s="115" t="s">
        <v>176</v>
      </c>
      <c r="K6" s="407">
        <f>'prot. 5'!P15</f>
        <v>65</v>
      </c>
      <c r="L6" s="415">
        <f>'prot. 5'!Q15</f>
        <v>56.35</v>
      </c>
      <c r="M6" s="244">
        <f>'prot. 5'!R15</f>
        <v>0</v>
      </c>
      <c r="N6" s="411">
        <f>'prot. 5'!S15</f>
        <v>0</v>
      </c>
      <c r="O6" s="367">
        <f>'prot. 5'!T15</f>
        <v>65</v>
      </c>
    </row>
    <row r="7" spans="1:15" x14ac:dyDescent="0.25">
      <c r="A7" s="214">
        <v>3</v>
      </c>
      <c r="B7" s="3" t="s">
        <v>211</v>
      </c>
      <c r="C7" s="3" t="s">
        <v>212</v>
      </c>
      <c r="D7" s="3">
        <v>2006</v>
      </c>
      <c r="E7" s="86" t="s">
        <v>25</v>
      </c>
      <c r="F7" s="3" t="s">
        <v>82</v>
      </c>
      <c r="G7" s="3" t="s">
        <v>190</v>
      </c>
      <c r="H7" s="3" t="s">
        <v>213</v>
      </c>
      <c r="I7" s="3" t="s">
        <v>214</v>
      </c>
      <c r="J7" s="115" t="s">
        <v>90</v>
      </c>
      <c r="K7" s="407">
        <f>'prot. 5'!P19</f>
        <v>62</v>
      </c>
      <c r="L7" s="415">
        <f>'prot. 5'!Q19</f>
        <v>58.31</v>
      </c>
      <c r="M7" s="244">
        <f>'prot. 5'!R19</f>
        <v>0</v>
      </c>
      <c r="N7" s="411">
        <f>'prot. 5'!S19</f>
        <v>0</v>
      </c>
      <c r="O7" s="367">
        <f>'prot. 5'!T19</f>
        <v>62</v>
      </c>
    </row>
    <row r="8" spans="1:15" x14ac:dyDescent="0.25">
      <c r="A8" s="216">
        <v>4</v>
      </c>
      <c r="B8" s="86" t="s">
        <v>155</v>
      </c>
      <c r="C8" s="3" t="s">
        <v>22</v>
      </c>
      <c r="D8" s="3">
        <v>2007</v>
      </c>
      <c r="E8" s="3" t="s">
        <v>25</v>
      </c>
      <c r="F8" s="3" t="s">
        <v>11</v>
      </c>
      <c r="G8" s="3" t="s">
        <v>23</v>
      </c>
      <c r="H8" s="3" t="s">
        <v>24</v>
      </c>
      <c r="I8" s="3" t="s">
        <v>27</v>
      </c>
      <c r="J8" s="3" t="s">
        <v>156</v>
      </c>
      <c r="K8" s="407">
        <f>'prot. 5'!P16</f>
        <v>65</v>
      </c>
      <c r="L8" s="415">
        <f>'prot. 5'!Q16</f>
        <v>71.09</v>
      </c>
      <c r="M8" s="244">
        <f>'prot. 5'!R16</f>
        <v>0</v>
      </c>
      <c r="N8" s="411">
        <f>'prot. 5'!S16</f>
        <v>4</v>
      </c>
      <c r="O8" s="367">
        <f>'prot. 5'!T16</f>
        <v>61</v>
      </c>
    </row>
    <row r="9" spans="1:15" x14ac:dyDescent="0.25">
      <c r="A9" s="214">
        <v>5</v>
      </c>
      <c r="B9" s="86" t="s">
        <v>103</v>
      </c>
      <c r="C9" s="86" t="s">
        <v>206</v>
      </c>
      <c r="D9" s="86">
        <v>2007</v>
      </c>
      <c r="E9" s="86" t="s">
        <v>202</v>
      </c>
      <c r="F9" s="86" t="s">
        <v>210</v>
      </c>
      <c r="G9" s="86" t="s">
        <v>207</v>
      </c>
      <c r="H9" s="86" t="s">
        <v>208</v>
      </c>
      <c r="I9" s="86" t="s">
        <v>195</v>
      </c>
      <c r="J9" s="116" t="s">
        <v>98</v>
      </c>
      <c r="K9" s="407">
        <f>'prot. 5'!P21</f>
        <v>59</v>
      </c>
      <c r="L9" s="415">
        <f>'prot. 5'!Q21</f>
        <v>52.25</v>
      </c>
      <c r="M9" s="244">
        <f>'prot. 5'!R21</f>
        <v>0</v>
      </c>
      <c r="N9" s="411">
        <f>'prot. 5'!S21</f>
        <v>0</v>
      </c>
      <c r="O9" s="367">
        <f>'prot. 5'!T21</f>
        <v>59</v>
      </c>
    </row>
    <row r="10" spans="1:15" x14ac:dyDescent="0.25">
      <c r="A10" s="216">
        <v>6</v>
      </c>
      <c r="B10" s="86" t="s">
        <v>91</v>
      </c>
      <c r="C10" s="3" t="s">
        <v>94</v>
      </c>
      <c r="D10" s="3">
        <v>2003</v>
      </c>
      <c r="E10" s="86" t="s">
        <v>25</v>
      </c>
      <c r="F10" s="3" t="s">
        <v>79</v>
      </c>
      <c r="G10" s="3" t="s">
        <v>190</v>
      </c>
      <c r="H10" s="3" t="s">
        <v>185</v>
      </c>
      <c r="I10" s="3" t="s">
        <v>95</v>
      </c>
      <c r="J10" s="115" t="s">
        <v>93</v>
      </c>
      <c r="K10" s="407">
        <f>'prot. 5'!P18</f>
        <v>57</v>
      </c>
      <c r="L10" s="415">
        <f>'prot. 5'!Q18</f>
        <v>61.31</v>
      </c>
      <c r="M10" s="244">
        <f>'prot. 5'!R18</f>
        <v>0</v>
      </c>
      <c r="N10" s="411">
        <f>'prot. 5'!S18</f>
        <v>0</v>
      </c>
      <c r="O10" s="367">
        <f>'prot. 5'!T18</f>
        <v>57</v>
      </c>
    </row>
    <row r="11" spans="1:15" x14ac:dyDescent="0.25">
      <c r="A11" s="214">
        <v>7</v>
      </c>
      <c r="B11" s="86" t="s">
        <v>103</v>
      </c>
      <c r="C11" s="86" t="s">
        <v>102</v>
      </c>
      <c r="D11" s="86">
        <v>2005</v>
      </c>
      <c r="E11" s="86" t="s">
        <v>202</v>
      </c>
      <c r="F11" s="86" t="s">
        <v>203</v>
      </c>
      <c r="G11" s="86" t="s">
        <v>204</v>
      </c>
      <c r="H11" s="86" t="s">
        <v>205</v>
      </c>
      <c r="I11" s="86" t="s">
        <v>195</v>
      </c>
      <c r="J11" s="116" t="s">
        <v>98</v>
      </c>
      <c r="K11" s="407">
        <f>'prot. 5'!P14</f>
        <v>20</v>
      </c>
      <c r="L11" s="415">
        <f>'prot. 5'!Q14</f>
        <v>52.78</v>
      </c>
      <c r="M11" s="244">
        <f>'prot. 5'!R14</f>
        <v>0</v>
      </c>
      <c r="N11" s="411">
        <f>'prot. 5'!S14</f>
        <v>0</v>
      </c>
      <c r="O11" s="367">
        <f>'prot. 5'!T14</f>
        <v>20</v>
      </c>
    </row>
    <row r="12" spans="1:15" ht="15.75" thickBot="1" x14ac:dyDescent="0.3">
      <c r="A12" s="216">
        <v>8</v>
      </c>
      <c r="B12" s="240" t="s">
        <v>112</v>
      </c>
      <c r="C12" s="241" t="s">
        <v>113</v>
      </c>
      <c r="D12" s="241">
        <v>2005</v>
      </c>
      <c r="E12" s="220" t="s">
        <v>25</v>
      </c>
      <c r="F12" s="220" t="s">
        <v>82</v>
      </c>
      <c r="G12" s="241" t="s">
        <v>80</v>
      </c>
      <c r="H12" s="241" t="s">
        <v>109</v>
      </c>
      <c r="I12" s="220" t="s">
        <v>110</v>
      </c>
      <c r="J12" s="378" t="s">
        <v>111</v>
      </c>
      <c r="K12" s="330">
        <f>'prot. 5'!P20</f>
        <v>23</v>
      </c>
      <c r="L12" s="416">
        <f>'prot. 5'!Q20</f>
        <v>67.31</v>
      </c>
      <c r="M12" s="331">
        <f>'prot. 5'!R20</f>
        <v>0</v>
      </c>
      <c r="N12" s="412">
        <f>'prot. 5'!S20</f>
        <v>4</v>
      </c>
      <c r="O12" s="368">
        <f>'prot. 5'!T20</f>
        <v>19</v>
      </c>
    </row>
    <row r="13" spans="1:15" x14ac:dyDescent="0.25">
      <c r="B13" s="248" t="s">
        <v>66</v>
      </c>
    </row>
    <row r="14" spans="1:15" x14ac:dyDescent="0.25">
      <c r="B14" s="248" t="s">
        <v>68</v>
      </c>
    </row>
  </sheetData>
  <sortState ref="A5:O12">
    <sortCondition descending="1" ref="O5:O12"/>
    <sortCondition ref="L5:L12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7"/>
  <sheetViews>
    <sheetView topLeftCell="A7" zoomScaleNormal="100" zoomScaleSheetLayoutView="100" workbookViewId="0">
      <selection activeCell="E14" sqref="E14:O21"/>
    </sheetView>
  </sheetViews>
  <sheetFormatPr defaultRowHeight="12.75" x14ac:dyDescent="0.2"/>
  <cols>
    <col min="1" max="1" width="4" style="12" customWidth="1"/>
    <col min="2" max="2" width="19.140625" style="11" customWidth="1"/>
    <col min="3" max="3" width="11.42578125" style="11" customWidth="1"/>
    <col min="4" max="4" width="14.42578125" style="11" customWidth="1"/>
    <col min="5" max="5" width="4.85546875" style="15" customWidth="1"/>
    <col min="6" max="8" width="4.85546875" style="12" customWidth="1"/>
    <col min="9" max="9" width="4.85546875" style="11" customWidth="1"/>
    <col min="10" max="10" width="4.85546875" style="12" customWidth="1"/>
    <col min="11" max="15" width="4.85546875" style="11" customWidth="1"/>
    <col min="16" max="20" width="6.140625" style="11" customWidth="1"/>
    <col min="21" max="21" width="6.28515625" style="11" customWidth="1"/>
    <col min="22" max="257" width="9.140625" style="11"/>
    <col min="258" max="258" width="4.42578125" style="11" customWidth="1"/>
    <col min="259" max="259" width="20.140625" style="11" customWidth="1"/>
    <col min="260" max="261" width="15.42578125" style="11" customWidth="1"/>
    <col min="262" max="272" width="5.7109375" style="11" customWidth="1"/>
    <col min="273" max="273" width="6.7109375" style="11" customWidth="1"/>
    <col min="274" max="274" width="7.85546875" style="11" customWidth="1"/>
    <col min="275" max="275" width="6.85546875" style="11" customWidth="1"/>
    <col min="276" max="276" width="7.5703125" style="11" customWidth="1"/>
    <col min="277" max="277" width="6.28515625" style="11" customWidth="1"/>
    <col min="278" max="513" width="9.140625" style="11"/>
    <col min="514" max="514" width="4.42578125" style="11" customWidth="1"/>
    <col min="515" max="515" width="20.140625" style="11" customWidth="1"/>
    <col min="516" max="517" width="15.42578125" style="11" customWidth="1"/>
    <col min="518" max="528" width="5.7109375" style="11" customWidth="1"/>
    <col min="529" max="529" width="6.7109375" style="11" customWidth="1"/>
    <col min="530" max="530" width="7.85546875" style="11" customWidth="1"/>
    <col min="531" max="531" width="6.85546875" style="11" customWidth="1"/>
    <col min="532" max="532" width="7.5703125" style="11" customWidth="1"/>
    <col min="533" max="533" width="6.28515625" style="11" customWidth="1"/>
    <col min="534" max="769" width="9.140625" style="11"/>
    <col min="770" max="770" width="4.42578125" style="11" customWidth="1"/>
    <col min="771" max="771" width="20.140625" style="11" customWidth="1"/>
    <col min="772" max="773" width="15.42578125" style="11" customWidth="1"/>
    <col min="774" max="784" width="5.7109375" style="11" customWidth="1"/>
    <col min="785" max="785" width="6.7109375" style="11" customWidth="1"/>
    <col min="786" max="786" width="7.85546875" style="11" customWidth="1"/>
    <col min="787" max="787" width="6.85546875" style="11" customWidth="1"/>
    <col min="788" max="788" width="7.5703125" style="11" customWidth="1"/>
    <col min="789" max="789" width="6.28515625" style="11" customWidth="1"/>
    <col min="790" max="1025" width="9.140625" style="11"/>
    <col min="1026" max="1026" width="4.42578125" style="11" customWidth="1"/>
    <col min="1027" max="1027" width="20.140625" style="11" customWidth="1"/>
    <col min="1028" max="1029" width="15.42578125" style="11" customWidth="1"/>
    <col min="1030" max="1040" width="5.7109375" style="11" customWidth="1"/>
    <col min="1041" max="1041" width="6.7109375" style="11" customWidth="1"/>
    <col min="1042" max="1042" width="7.85546875" style="11" customWidth="1"/>
    <col min="1043" max="1043" width="6.85546875" style="11" customWidth="1"/>
    <col min="1044" max="1044" width="7.5703125" style="11" customWidth="1"/>
    <col min="1045" max="1045" width="6.28515625" style="11" customWidth="1"/>
    <col min="1046" max="1281" width="9.140625" style="11"/>
    <col min="1282" max="1282" width="4.42578125" style="11" customWidth="1"/>
    <col min="1283" max="1283" width="20.140625" style="11" customWidth="1"/>
    <col min="1284" max="1285" width="15.42578125" style="11" customWidth="1"/>
    <col min="1286" max="1296" width="5.7109375" style="11" customWidth="1"/>
    <col min="1297" max="1297" width="6.7109375" style="11" customWidth="1"/>
    <col min="1298" max="1298" width="7.85546875" style="11" customWidth="1"/>
    <col min="1299" max="1299" width="6.85546875" style="11" customWidth="1"/>
    <col min="1300" max="1300" width="7.5703125" style="11" customWidth="1"/>
    <col min="1301" max="1301" width="6.28515625" style="11" customWidth="1"/>
    <col min="1302" max="1537" width="9.140625" style="11"/>
    <col min="1538" max="1538" width="4.42578125" style="11" customWidth="1"/>
    <col min="1539" max="1539" width="20.140625" style="11" customWidth="1"/>
    <col min="1540" max="1541" width="15.42578125" style="11" customWidth="1"/>
    <col min="1542" max="1552" width="5.7109375" style="11" customWidth="1"/>
    <col min="1553" max="1553" width="6.7109375" style="11" customWidth="1"/>
    <col min="1554" max="1554" width="7.85546875" style="11" customWidth="1"/>
    <col min="1555" max="1555" width="6.85546875" style="11" customWidth="1"/>
    <col min="1556" max="1556" width="7.5703125" style="11" customWidth="1"/>
    <col min="1557" max="1557" width="6.28515625" style="11" customWidth="1"/>
    <col min="1558" max="1793" width="9.140625" style="11"/>
    <col min="1794" max="1794" width="4.42578125" style="11" customWidth="1"/>
    <col min="1795" max="1795" width="20.140625" style="11" customWidth="1"/>
    <col min="1796" max="1797" width="15.42578125" style="11" customWidth="1"/>
    <col min="1798" max="1808" width="5.7109375" style="11" customWidth="1"/>
    <col min="1809" max="1809" width="6.7109375" style="11" customWidth="1"/>
    <col min="1810" max="1810" width="7.85546875" style="11" customWidth="1"/>
    <col min="1811" max="1811" width="6.85546875" style="11" customWidth="1"/>
    <col min="1812" max="1812" width="7.5703125" style="11" customWidth="1"/>
    <col min="1813" max="1813" width="6.28515625" style="11" customWidth="1"/>
    <col min="1814" max="2049" width="9.140625" style="11"/>
    <col min="2050" max="2050" width="4.42578125" style="11" customWidth="1"/>
    <col min="2051" max="2051" width="20.140625" style="11" customWidth="1"/>
    <col min="2052" max="2053" width="15.42578125" style="11" customWidth="1"/>
    <col min="2054" max="2064" width="5.7109375" style="11" customWidth="1"/>
    <col min="2065" max="2065" width="6.7109375" style="11" customWidth="1"/>
    <col min="2066" max="2066" width="7.85546875" style="11" customWidth="1"/>
    <col min="2067" max="2067" width="6.85546875" style="11" customWidth="1"/>
    <col min="2068" max="2068" width="7.5703125" style="11" customWidth="1"/>
    <col min="2069" max="2069" width="6.28515625" style="11" customWidth="1"/>
    <col min="2070" max="2305" width="9.140625" style="11"/>
    <col min="2306" max="2306" width="4.42578125" style="11" customWidth="1"/>
    <col min="2307" max="2307" width="20.140625" style="11" customWidth="1"/>
    <col min="2308" max="2309" width="15.42578125" style="11" customWidth="1"/>
    <col min="2310" max="2320" width="5.7109375" style="11" customWidth="1"/>
    <col min="2321" max="2321" width="6.7109375" style="11" customWidth="1"/>
    <col min="2322" max="2322" width="7.85546875" style="11" customWidth="1"/>
    <col min="2323" max="2323" width="6.85546875" style="11" customWidth="1"/>
    <col min="2324" max="2324" width="7.5703125" style="11" customWidth="1"/>
    <col min="2325" max="2325" width="6.28515625" style="11" customWidth="1"/>
    <col min="2326" max="2561" width="9.140625" style="11"/>
    <col min="2562" max="2562" width="4.42578125" style="11" customWidth="1"/>
    <col min="2563" max="2563" width="20.140625" style="11" customWidth="1"/>
    <col min="2564" max="2565" width="15.42578125" style="11" customWidth="1"/>
    <col min="2566" max="2576" width="5.7109375" style="11" customWidth="1"/>
    <col min="2577" max="2577" width="6.7109375" style="11" customWidth="1"/>
    <col min="2578" max="2578" width="7.85546875" style="11" customWidth="1"/>
    <col min="2579" max="2579" width="6.85546875" style="11" customWidth="1"/>
    <col min="2580" max="2580" width="7.5703125" style="11" customWidth="1"/>
    <col min="2581" max="2581" width="6.28515625" style="11" customWidth="1"/>
    <col min="2582" max="2817" width="9.140625" style="11"/>
    <col min="2818" max="2818" width="4.42578125" style="11" customWidth="1"/>
    <col min="2819" max="2819" width="20.140625" style="11" customWidth="1"/>
    <col min="2820" max="2821" width="15.42578125" style="11" customWidth="1"/>
    <col min="2822" max="2832" width="5.7109375" style="11" customWidth="1"/>
    <col min="2833" max="2833" width="6.7109375" style="11" customWidth="1"/>
    <col min="2834" max="2834" width="7.85546875" style="11" customWidth="1"/>
    <col min="2835" max="2835" width="6.85546875" style="11" customWidth="1"/>
    <col min="2836" max="2836" width="7.5703125" style="11" customWidth="1"/>
    <col min="2837" max="2837" width="6.28515625" style="11" customWidth="1"/>
    <col min="2838" max="3073" width="9.140625" style="11"/>
    <col min="3074" max="3074" width="4.42578125" style="11" customWidth="1"/>
    <col min="3075" max="3075" width="20.140625" style="11" customWidth="1"/>
    <col min="3076" max="3077" width="15.42578125" style="11" customWidth="1"/>
    <col min="3078" max="3088" width="5.7109375" style="11" customWidth="1"/>
    <col min="3089" max="3089" width="6.7109375" style="11" customWidth="1"/>
    <col min="3090" max="3090" width="7.85546875" style="11" customWidth="1"/>
    <col min="3091" max="3091" width="6.85546875" style="11" customWidth="1"/>
    <col min="3092" max="3092" width="7.5703125" style="11" customWidth="1"/>
    <col min="3093" max="3093" width="6.28515625" style="11" customWidth="1"/>
    <col min="3094" max="3329" width="9.140625" style="11"/>
    <col min="3330" max="3330" width="4.42578125" style="11" customWidth="1"/>
    <col min="3331" max="3331" width="20.140625" style="11" customWidth="1"/>
    <col min="3332" max="3333" width="15.42578125" style="11" customWidth="1"/>
    <col min="3334" max="3344" width="5.7109375" style="11" customWidth="1"/>
    <col min="3345" max="3345" width="6.7109375" style="11" customWidth="1"/>
    <col min="3346" max="3346" width="7.85546875" style="11" customWidth="1"/>
    <col min="3347" max="3347" width="6.85546875" style="11" customWidth="1"/>
    <col min="3348" max="3348" width="7.5703125" style="11" customWidth="1"/>
    <col min="3349" max="3349" width="6.28515625" style="11" customWidth="1"/>
    <col min="3350" max="3585" width="9.140625" style="11"/>
    <col min="3586" max="3586" width="4.42578125" style="11" customWidth="1"/>
    <col min="3587" max="3587" width="20.140625" style="11" customWidth="1"/>
    <col min="3588" max="3589" width="15.42578125" style="11" customWidth="1"/>
    <col min="3590" max="3600" width="5.7109375" style="11" customWidth="1"/>
    <col min="3601" max="3601" width="6.7109375" style="11" customWidth="1"/>
    <col min="3602" max="3602" width="7.85546875" style="11" customWidth="1"/>
    <col min="3603" max="3603" width="6.85546875" style="11" customWidth="1"/>
    <col min="3604" max="3604" width="7.5703125" style="11" customWidth="1"/>
    <col min="3605" max="3605" width="6.28515625" style="11" customWidth="1"/>
    <col min="3606" max="3841" width="9.140625" style="11"/>
    <col min="3842" max="3842" width="4.42578125" style="11" customWidth="1"/>
    <col min="3843" max="3843" width="20.140625" style="11" customWidth="1"/>
    <col min="3844" max="3845" width="15.42578125" style="11" customWidth="1"/>
    <col min="3846" max="3856" width="5.7109375" style="11" customWidth="1"/>
    <col min="3857" max="3857" width="6.7109375" style="11" customWidth="1"/>
    <col min="3858" max="3858" width="7.85546875" style="11" customWidth="1"/>
    <col min="3859" max="3859" width="6.85546875" style="11" customWidth="1"/>
    <col min="3860" max="3860" width="7.5703125" style="11" customWidth="1"/>
    <col min="3861" max="3861" width="6.28515625" style="11" customWidth="1"/>
    <col min="3862" max="4097" width="9.140625" style="11"/>
    <col min="4098" max="4098" width="4.42578125" style="11" customWidth="1"/>
    <col min="4099" max="4099" width="20.140625" style="11" customWidth="1"/>
    <col min="4100" max="4101" width="15.42578125" style="11" customWidth="1"/>
    <col min="4102" max="4112" width="5.7109375" style="11" customWidth="1"/>
    <col min="4113" max="4113" width="6.7109375" style="11" customWidth="1"/>
    <col min="4114" max="4114" width="7.85546875" style="11" customWidth="1"/>
    <col min="4115" max="4115" width="6.85546875" style="11" customWidth="1"/>
    <col min="4116" max="4116" width="7.5703125" style="11" customWidth="1"/>
    <col min="4117" max="4117" width="6.28515625" style="11" customWidth="1"/>
    <col min="4118" max="4353" width="9.140625" style="11"/>
    <col min="4354" max="4354" width="4.42578125" style="11" customWidth="1"/>
    <col min="4355" max="4355" width="20.140625" style="11" customWidth="1"/>
    <col min="4356" max="4357" width="15.42578125" style="11" customWidth="1"/>
    <col min="4358" max="4368" width="5.7109375" style="11" customWidth="1"/>
    <col min="4369" max="4369" width="6.7109375" style="11" customWidth="1"/>
    <col min="4370" max="4370" width="7.85546875" style="11" customWidth="1"/>
    <col min="4371" max="4371" width="6.85546875" style="11" customWidth="1"/>
    <col min="4372" max="4372" width="7.5703125" style="11" customWidth="1"/>
    <col min="4373" max="4373" width="6.28515625" style="11" customWidth="1"/>
    <col min="4374" max="4609" width="9.140625" style="11"/>
    <col min="4610" max="4610" width="4.42578125" style="11" customWidth="1"/>
    <col min="4611" max="4611" width="20.140625" style="11" customWidth="1"/>
    <col min="4612" max="4613" width="15.42578125" style="11" customWidth="1"/>
    <col min="4614" max="4624" width="5.7109375" style="11" customWidth="1"/>
    <col min="4625" max="4625" width="6.7109375" style="11" customWidth="1"/>
    <col min="4626" max="4626" width="7.85546875" style="11" customWidth="1"/>
    <col min="4627" max="4627" width="6.85546875" style="11" customWidth="1"/>
    <col min="4628" max="4628" width="7.5703125" style="11" customWidth="1"/>
    <col min="4629" max="4629" width="6.28515625" style="11" customWidth="1"/>
    <col min="4630" max="4865" width="9.140625" style="11"/>
    <col min="4866" max="4866" width="4.42578125" style="11" customWidth="1"/>
    <col min="4867" max="4867" width="20.140625" style="11" customWidth="1"/>
    <col min="4868" max="4869" width="15.42578125" style="11" customWidth="1"/>
    <col min="4870" max="4880" width="5.7109375" style="11" customWidth="1"/>
    <col min="4881" max="4881" width="6.7109375" style="11" customWidth="1"/>
    <col min="4882" max="4882" width="7.85546875" style="11" customWidth="1"/>
    <col min="4883" max="4883" width="6.85546875" style="11" customWidth="1"/>
    <col min="4884" max="4884" width="7.5703125" style="11" customWidth="1"/>
    <col min="4885" max="4885" width="6.28515625" style="11" customWidth="1"/>
    <col min="4886" max="5121" width="9.140625" style="11"/>
    <col min="5122" max="5122" width="4.42578125" style="11" customWidth="1"/>
    <col min="5123" max="5123" width="20.140625" style="11" customWidth="1"/>
    <col min="5124" max="5125" width="15.42578125" style="11" customWidth="1"/>
    <col min="5126" max="5136" width="5.7109375" style="11" customWidth="1"/>
    <col min="5137" max="5137" width="6.7109375" style="11" customWidth="1"/>
    <col min="5138" max="5138" width="7.85546875" style="11" customWidth="1"/>
    <col min="5139" max="5139" width="6.85546875" style="11" customWidth="1"/>
    <col min="5140" max="5140" width="7.5703125" style="11" customWidth="1"/>
    <col min="5141" max="5141" width="6.28515625" style="11" customWidth="1"/>
    <col min="5142" max="5377" width="9.140625" style="11"/>
    <col min="5378" max="5378" width="4.42578125" style="11" customWidth="1"/>
    <col min="5379" max="5379" width="20.140625" style="11" customWidth="1"/>
    <col min="5380" max="5381" width="15.42578125" style="11" customWidth="1"/>
    <col min="5382" max="5392" width="5.7109375" style="11" customWidth="1"/>
    <col min="5393" max="5393" width="6.7109375" style="11" customWidth="1"/>
    <col min="5394" max="5394" width="7.85546875" style="11" customWidth="1"/>
    <col min="5395" max="5395" width="6.85546875" style="11" customWidth="1"/>
    <col min="5396" max="5396" width="7.5703125" style="11" customWidth="1"/>
    <col min="5397" max="5397" width="6.28515625" style="11" customWidth="1"/>
    <col min="5398" max="5633" width="9.140625" style="11"/>
    <col min="5634" max="5634" width="4.42578125" style="11" customWidth="1"/>
    <col min="5635" max="5635" width="20.140625" style="11" customWidth="1"/>
    <col min="5636" max="5637" width="15.42578125" style="11" customWidth="1"/>
    <col min="5638" max="5648" width="5.7109375" style="11" customWidth="1"/>
    <col min="5649" max="5649" width="6.7109375" style="11" customWidth="1"/>
    <col min="5650" max="5650" width="7.85546875" style="11" customWidth="1"/>
    <col min="5651" max="5651" width="6.85546875" style="11" customWidth="1"/>
    <col min="5652" max="5652" width="7.5703125" style="11" customWidth="1"/>
    <col min="5653" max="5653" width="6.28515625" style="11" customWidth="1"/>
    <col min="5654" max="5889" width="9.140625" style="11"/>
    <col min="5890" max="5890" width="4.42578125" style="11" customWidth="1"/>
    <col min="5891" max="5891" width="20.140625" style="11" customWidth="1"/>
    <col min="5892" max="5893" width="15.42578125" style="11" customWidth="1"/>
    <col min="5894" max="5904" width="5.7109375" style="11" customWidth="1"/>
    <col min="5905" max="5905" width="6.7109375" style="11" customWidth="1"/>
    <col min="5906" max="5906" width="7.85546875" style="11" customWidth="1"/>
    <col min="5907" max="5907" width="6.85546875" style="11" customWidth="1"/>
    <col min="5908" max="5908" width="7.5703125" style="11" customWidth="1"/>
    <col min="5909" max="5909" width="6.28515625" style="11" customWidth="1"/>
    <col min="5910" max="6145" width="9.140625" style="11"/>
    <col min="6146" max="6146" width="4.42578125" style="11" customWidth="1"/>
    <col min="6147" max="6147" width="20.140625" style="11" customWidth="1"/>
    <col min="6148" max="6149" width="15.42578125" style="11" customWidth="1"/>
    <col min="6150" max="6160" width="5.7109375" style="11" customWidth="1"/>
    <col min="6161" max="6161" width="6.7109375" style="11" customWidth="1"/>
    <col min="6162" max="6162" width="7.85546875" style="11" customWidth="1"/>
    <col min="6163" max="6163" width="6.85546875" style="11" customWidth="1"/>
    <col min="6164" max="6164" width="7.5703125" style="11" customWidth="1"/>
    <col min="6165" max="6165" width="6.28515625" style="11" customWidth="1"/>
    <col min="6166" max="6401" width="9.140625" style="11"/>
    <col min="6402" max="6402" width="4.42578125" style="11" customWidth="1"/>
    <col min="6403" max="6403" width="20.140625" style="11" customWidth="1"/>
    <col min="6404" max="6405" width="15.42578125" style="11" customWidth="1"/>
    <col min="6406" max="6416" width="5.7109375" style="11" customWidth="1"/>
    <col min="6417" max="6417" width="6.7109375" style="11" customWidth="1"/>
    <col min="6418" max="6418" width="7.85546875" style="11" customWidth="1"/>
    <col min="6419" max="6419" width="6.85546875" style="11" customWidth="1"/>
    <col min="6420" max="6420" width="7.5703125" style="11" customWidth="1"/>
    <col min="6421" max="6421" width="6.28515625" style="11" customWidth="1"/>
    <col min="6422" max="6657" width="9.140625" style="11"/>
    <col min="6658" max="6658" width="4.42578125" style="11" customWidth="1"/>
    <col min="6659" max="6659" width="20.140625" style="11" customWidth="1"/>
    <col min="6660" max="6661" width="15.42578125" style="11" customWidth="1"/>
    <col min="6662" max="6672" width="5.7109375" style="11" customWidth="1"/>
    <col min="6673" max="6673" width="6.7109375" style="11" customWidth="1"/>
    <col min="6674" max="6674" width="7.85546875" style="11" customWidth="1"/>
    <col min="6675" max="6675" width="6.85546875" style="11" customWidth="1"/>
    <col min="6676" max="6676" width="7.5703125" style="11" customWidth="1"/>
    <col min="6677" max="6677" width="6.28515625" style="11" customWidth="1"/>
    <col min="6678" max="6913" width="9.140625" style="11"/>
    <col min="6914" max="6914" width="4.42578125" style="11" customWidth="1"/>
    <col min="6915" max="6915" width="20.140625" style="11" customWidth="1"/>
    <col min="6916" max="6917" width="15.42578125" style="11" customWidth="1"/>
    <col min="6918" max="6928" width="5.7109375" style="11" customWidth="1"/>
    <col min="6929" max="6929" width="6.7109375" style="11" customWidth="1"/>
    <col min="6930" max="6930" width="7.85546875" style="11" customWidth="1"/>
    <col min="6931" max="6931" width="6.85546875" style="11" customWidth="1"/>
    <col min="6932" max="6932" width="7.5703125" style="11" customWidth="1"/>
    <col min="6933" max="6933" width="6.28515625" style="11" customWidth="1"/>
    <col min="6934" max="7169" width="9.140625" style="11"/>
    <col min="7170" max="7170" width="4.42578125" style="11" customWidth="1"/>
    <col min="7171" max="7171" width="20.140625" style="11" customWidth="1"/>
    <col min="7172" max="7173" width="15.42578125" style="11" customWidth="1"/>
    <col min="7174" max="7184" width="5.7109375" style="11" customWidth="1"/>
    <col min="7185" max="7185" width="6.7109375" style="11" customWidth="1"/>
    <col min="7186" max="7186" width="7.85546875" style="11" customWidth="1"/>
    <col min="7187" max="7187" width="6.85546875" style="11" customWidth="1"/>
    <col min="7188" max="7188" width="7.5703125" style="11" customWidth="1"/>
    <col min="7189" max="7189" width="6.28515625" style="11" customWidth="1"/>
    <col min="7190" max="7425" width="9.140625" style="11"/>
    <col min="7426" max="7426" width="4.42578125" style="11" customWidth="1"/>
    <col min="7427" max="7427" width="20.140625" style="11" customWidth="1"/>
    <col min="7428" max="7429" width="15.42578125" style="11" customWidth="1"/>
    <col min="7430" max="7440" width="5.7109375" style="11" customWidth="1"/>
    <col min="7441" max="7441" width="6.7109375" style="11" customWidth="1"/>
    <col min="7442" max="7442" width="7.85546875" style="11" customWidth="1"/>
    <col min="7443" max="7443" width="6.85546875" style="11" customWidth="1"/>
    <col min="7444" max="7444" width="7.5703125" style="11" customWidth="1"/>
    <col min="7445" max="7445" width="6.28515625" style="11" customWidth="1"/>
    <col min="7446" max="7681" width="9.140625" style="11"/>
    <col min="7682" max="7682" width="4.42578125" style="11" customWidth="1"/>
    <col min="7683" max="7683" width="20.140625" style="11" customWidth="1"/>
    <col min="7684" max="7685" width="15.42578125" style="11" customWidth="1"/>
    <col min="7686" max="7696" width="5.7109375" style="11" customWidth="1"/>
    <col min="7697" max="7697" width="6.7109375" style="11" customWidth="1"/>
    <col min="7698" max="7698" width="7.85546875" style="11" customWidth="1"/>
    <col min="7699" max="7699" width="6.85546875" style="11" customWidth="1"/>
    <col min="7700" max="7700" width="7.5703125" style="11" customWidth="1"/>
    <col min="7701" max="7701" width="6.28515625" style="11" customWidth="1"/>
    <col min="7702" max="7937" width="9.140625" style="11"/>
    <col min="7938" max="7938" width="4.42578125" style="11" customWidth="1"/>
    <col min="7939" max="7939" width="20.140625" style="11" customWidth="1"/>
    <col min="7940" max="7941" width="15.42578125" style="11" customWidth="1"/>
    <col min="7942" max="7952" width="5.7109375" style="11" customWidth="1"/>
    <col min="7953" max="7953" width="6.7109375" style="11" customWidth="1"/>
    <col min="7954" max="7954" width="7.85546875" style="11" customWidth="1"/>
    <col min="7955" max="7955" width="6.85546875" style="11" customWidth="1"/>
    <col min="7956" max="7956" width="7.5703125" style="11" customWidth="1"/>
    <col min="7957" max="7957" width="6.28515625" style="11" customWidth="1"/>
    <col min="7958" max="8193" width="9.140625" style="11"/>
    <col min="8194" max="8194" width="4.42578125" style="11" customWidth="1"/>
    <col min="8195" max="8195" width="20.140625" style="11" customWidth="1"/>
    <col min="8196" max="8197" width="15.42578125" style="11" customWidth="1"/>
    <col min="8198" max="8208" width="5.7109375" style="11" customWidth="1"/>
    <col min="8209" max="8209" width="6.7109375" style="11" customWidth="1"/>
    <col min="8210" max="8210" width="7.85546875" style="11" customWidth="1"/>
    <col min="8211" max="8211" width="6.85546875" style="11" customWidth="1"/>
    <col min="8212" max="8212" width="7.5703125" style="11" customWidth="1"/>
    <col min="8213" max="8213" width="6.28515625" style="11" customWidth="1"/>
    <col min="8214" max="8449" width="9.140625" style="11"/>
    <col min="8450" max="8450" width="4.42578125" style="11" customWidth="1"/>
    <col min="8451" max="8451" width="20.140625" style="11" customWidth="1"/>
    <col min="8452" max="8453" width="15.42578125" style="11" customWidth="1"/>
    <col min="8454" max="8464" width="5.7109375" style="11" customWidth="1"/>
    <col min="8465" max="8465" width="6.7109375" style="11" customWidth="1"/>
    <col min="8466" max="8466" width="7.85546875" style="11" customWidth="1"/>
    <col min="8467" max="8467" width="6.85546875" style="11" customWidth="1"/>
    <col min="8468" max="8468" width="7.5703125" style="11" customWidth="1"/>
    <col min="8469" max="8469" width="6.28515625" style="11" customWidth="1"/>
    <col min="8470" max="8705" width="9.140625" style="11"/>
    <col min="8706" max="8706" width="4.42578125" style="11" customWidth="1"/>
    <col min="8707" max="8707" width="20.140625" style="11" customWidth="1"/>
    <col min="8708" max="8709" width="15.42578125" style="11" customWidth="1"/>
    <col min="8710" max="8720" width="5.7109375" style="11" customWidth="1"/>
    <col min="8721" max="8721" width="6.7109375" style="11" customWidth="1"/>
    <col min="8722" max="8722" width="7.85546875" style="11" customWidth="1"/>
    <col min="8723" max="8723" width="6.85546875" style="11" customWidth="1"/>
    <col min="8724" max="8724" width="7.5703125" style="11" customWidth="1"/>
    <col min="8725" max="8725" width="6.28515625" style="11" customWidth="1"/>
    <col min="8726" max="8961" width="9.140625" style="11"/>
    <col min="8962" max="8962" width="4.42578125" style="11" customWidth="1"/>
    <col min="8963" max="8963" width="20.140625" style="11" customWidth="1"/>
    <col min="8964" max="8965" width="15.42578125" style="11" customWidth="1"/>
    <col min="8966" max="8976" width="5.7109375" style="11" customWidth="1"/>
    <col min="8977" max="8977" width="6.7109375" style="11" customWidth="1"/>
    <col min="8978" max="8978" width="7.85546875" style="11" customWidth="1"/>
    <col min="8979" max="8979" width="6.85546875" style="11" customWidth="1"/>
    <col min="8980" max="8980" width="7.5703125" style="11" customWidth="1"/>
    <col min="8981" max="8981" width="6.28515625" style="11" customWidth="1"/>
    <col min="8982" max="9217" width="9.140625" style="11"/>
    <col min="9218" max="9218" width="4.42578125" style="11" customWidth="1"/>
    <col min="9219" max="9219" width="20.140625" style="11" customWidth="1"/>
    <col min="9220" max="9221" width="15.42578125" style="11" customWidth="1"/>
    <col min="9222" max="9232" width="5.7109375" style="11" customWidth="1"/>
    <col min="9233" max="9233" width="6.7109375" style="11" customWidth="1"/>
    <col min="9234" max="9234" width="7.85546875" style="11" customWidth="1"/>
    <col min="9235" max="9235" width="6.85546875" style="11" customWidth="1"/>
    <col min="9236" max="9236" width="7.5703125" style="11" customWidth="1"/>
    <col min="9237" max="9237" width="6.28515625" style="11" customWidth="1"/>
    <col min="9238" max="9473" width="9.140625" style="11"/>
    <col min="9474" max="9474" width="4.42578125" style="11" customWidth="1"/>
    <col min="9475" max="9475" width="20.140625" style="11" customWidth="1"/>
    <col min="9476" max="9477" width="15.42578125" style="11" customWidth="1"/>
    <col min="9478" max="9488" width="5.7109375" style="11" customWidth="1"/>
    <col min="9489" max="9489" width="6.7109375" style="11" customWidth="1"/>
    <col min="9490" max="9490" width="7.85546875" style="11" customWidth="1"/>
    <col min="9491" max="9491" width="6.85546875" style="11" customWidth="1"/>
    <col min="9492" max="9492" width="7.5703125" style="11" customWidth="1"/>
    <col min="9493" max="9493" width="6.28515625" style="11" customWidth="1"/>
    <col min="9494" max="9729" width="9.140625" style="11"/>
    <col min="9730" max="9730" width="4.42578125" style="11" customWidth="1"/>
    <col min="9731" max="9731" width="20.140625" style="11" customWidth="1"/>
    <col min="9732" max="9733" width="15.42578125" style="11" customWidth="1"/>
    <col min="9734" max="9744" width="5.7109375" style="11" customWidth="1"/>
    <col min="9745" max="9745" width="6.7109375" style="11" customWidth="1"/>
    <col min="9746" max="9746" width="7.85546875" style="11" customWidth="1"/>
    <col min="9747" max="9747" width="6.85546875" style="11" customWidth="1"/>
    <col min="9748" max="9748" width="7.5703125" style="11" customWidth="1"/>
    <col min="9749" max="9749" width="6.28515625" style="11" customWidth="1"/>
    <col min="9750" max="9985" width="9.140625" style="11"/>
    <col min="9986" max="9986" width="4.42578125" style="11" customWidth="1"/>
    <col min="9987" max="9987" width="20.140625" style="11" customWidth="1"/>
    <col min="9988" max="9989" width="15.42578125" style="11" customWidth="1"/>
    <col min="9990" max="10000" width="5.7109375" style="11" customWidth="1"/>
    <col min="10001" max="10001" width="6.7109375" style="11" customWidth="1"/>
    <col min="10002" max="10002" width="7.85546875" style="11" customWidth="1"/>
    <col min="10003" max="10003" width="6.85546875" style="11" customWidth="1"/>
    <col min="10004" max="10004" width="7.5703125" style="11" customWidth="1"/>
    <col min="10005" max="10005" width="6.28515625" style="11" customWidth="1"/>
    <col min="10006" max="10241" width="9.140625" style="11"/>
    <col min="10242" max="10242" width="4.42578125" style="11" customWidth="1"/>
    <col min="10243" max="10243" width="20.140625" style="11" customWidth="1"/>
    <col min="10244" max="10245" width="15.42578125" style="11" customWidth="1"/>
    <col min="10246" max="10256" width="5.7109375" style="11" customWidth="1"/>
    <col min="10257" max="10257" width="6.7109375" style="11" customWidth="1"/>
    <col min="10258" max="10258" width="7.85546875" style="11" customWidth="1"/>
    <col min="10259" max="10259" width="6.85546875" style="11" customWidth="1"/>
    <col min="10260" max="10260" width="7.5703125" style="11" customWidth="1"/>
    <col min="10261" max="10261" width="6.28515625" style="11" customWidth="1"/>
    <col min="10262" max="10497" width="9.140625" style="11"/>
    <col min="10498" max="10498" width="4.42578125" style="11" customWidth="1"/>
    <col min="10499" max="10499" width="20.140625" style="11" customWidth="1"/>
    <col min="10500" max="10501" width="15.42578125" style="11" customWidth="1"/>
    <col min="10502" max="10512" width="5.7109375" style="11" customWidth="1"/>
    <col min="10513" max="10513" width="6.7109375" style="11" customWidth="1"/>
    <col min="10514" max="10514" width="7.85546875" style="11" customWidth="1"/>
    <col min="10515" max="10515" width="6.85546875" style="11" customWidth="1"/>
    <col min="10516" max="10516" width="7.5703125" style="11" customWidth="1"/>
    <col min="10517" max="10517" width="6.28515625" style="11" customWidth="1"/>
    <col min="10518" max="10753" width="9.140625" style="11"/>
    <col min="10754" max="10754" width="4.42578125" style="11" customWidth="1"/>
    <col min="10755" max="10755" width="20.140625" style="11" customWidth="1"/>
    <col min="10756" max="10757" width="15.42578125" style="11" customWidth="1"/>
    <col min="10758" max="10768" width="5.7109375" style="11" customWidth="1"/>
    <col min="10769" max="10769" width="6.7109375" style="11" customWidth="1"/>
    <col min="10770" max="10770" width="7.85546875" style="11" customWidth="1"/>
    <col min="10771" max="10771" width="6.85546875" style="11" customWidth="1"/>
    <col min="10772" max="10772" width="7.5703125" style="11" customWidth="1"/>
    <col min="10773" max="10773" width="6.28515625" style="11" customWidth="1"/>
    <col min="10774" max="11009" width="9.140625" style="11"/>
    <col min="11010" max="11010" width="4.42578125" style="11" customWidth="1"/>
    <col min="11011" max="11011" width="20.140625" style="11" customWidth="1"/>
    <col min="11012" max="11013" width="15.42578125" style="11" customWidth="1"/>
    <col min="11014" max="11024" width="5.7109375" style="11" customWidth="1"/>
    <col min="11025" max="11025" width="6.7109375" style="11" customWidth="1"/>
    <col min="11026" max="11026" width="7.85546875" style="11" customWidth="1"/>
    <col min="11027" max="11027" width="6.85546875" style="11" customWidth="1"/>
    <col min="11028" max="11028" width="7.5703125" style="11" customWidth="1"/>
    <col min="11029" max="11029" width="6.28515625" style="11" customWidth="1"/>
    <col min="11030" max="11265" width="9.140625" style="11"/>
    <col min="11266" max="11266" width="4.42578125" style="11" customWidth="1"/>
    <col min="11267" max="11267" width="20.140625" style="11" customWidth="1"/>
    <col min="11268" max="11269" width="15.42578125" style="11" customWidth="1"/>
    <col min="11270" max="11280" width="5.7109375" style="11" customWidth="1"/>
    <col min="11281" max="11281" width="6.7109375" style="11" customWidth="1"/>
    <col min="11282" max="11282" width="7.85546875" style="11" customWidth="1"/>
    <col min="11283" max="11283" width="6.85546875" style="11" customWidth="1"/>
    <col min="11284" max="11284" width="7.5703125" style="11" customWidth="1"/>
    <col min="11285" max="11285" width="6.28515625" style="11" customWidth="1"/>
    <col min="11286" max="11521" width="9.140625" style="11"/>
    <col min="11522" max="11522" width="4.42578125" style="11" customWidth="1"/>
    <col min="11523" max="11523" width="20.140625" style="11" customWidth="1"/>
    <col min="11524" max="11525" width="15.42578125" style="11" customWidth="1"/>
    <col min="11526" max="11536" width="5.7109375" style="11" customWidth="1"/>
    <col min="11537" max="11537" width="6.7109375" style="11" customWidth="1"/>
    <col min="11538" max="11538" width="7.85546875" style="11" customWidth="1"/>
    <col min="11539" max="11539" width="6.85546875" style="11" customWidth="1"/>
    <col min="11540" max="11540" width="7.5703125" style="11" customWidth="1"/>
    <col min="11541" max="11541" width="6.28515625" style="11" customWidth="1"/>
    <col min="11542" max="11777" width="9.140625" style="11"/>
    <col min="11778" max="11778" width="4.42578125" style="11" customWidth="1"/>
    <col min="11779" max="11779" width="20.140625" style="11" customWidth="1"/>
    <col min="11780" max="11781" width="15.42578125" style="11" customWidth="1"/>
    <col min="11782" max="11792" width="5.7109375" style="11" customWidth="1"/>
    <col min="11793" max="11793" width="6.7109375" style="11" customWidth="1"/>
    <col min="11794" max="11794" width="7.85546875" style="11" customWidth="1"/>
    <col min="11795" max="11795" width="6.85546875" style="11" customWidth="1"/>
    <col min="11796" max="11796" width="7.5703125" style="11" customWidth="1"/>
    <col min="11797" max="11797" width="6.28515625" style="11" customWidth="1"/>
    <col min="11798" max="12033" width="9.140625" style="11"/>
    <col min="12034" max="12034" width="4.42578125" style="11" customWidth="1"/>
    <col min="12035" max="12035" width="20.140625" style="11" customWidth="1"/>
    <col min="12036" max="12037" width="15.42578125" style="11" customWidth="1"/>
    <col min="12038" max="12048" width="5.7109375" style="11" customWidth="1"/>
    <col min="12049" max="12049" width="6.7109375" style="11" customWidth="1"/>
    <col min="12050" max="12050" width="7.85546875" style="11" customWidth="1"/>
    <col min="12051" max="12051" width="6.85546875" style="11" customWidth="1"/>
    <col min="12052" max="12052" width="7.5703125" style="11" customWidth="1"/>
    <col min="12053" max="12053" width="6.28515625" style="11" customWidth="1"/>
    <col min="12054" max="12289" width="9.140625" style="11"/>
    <col min="12290" max="12290" width="4.42578125" style="11" customWidth="1"/>
    <col min="12291" max="12291" width="20.140625" style="11" customWidth="1"/>
    <col min="12292" max="12293" width="15.42578125" style="11" customWidth="1"/>
    <col min="12294" max="12304" width="5.7109375" style="11" customWidth="1"/>
    <col min="12305" max="12305" width="6.7109375" style="11" customWidth="1"/>
    <col min="12306" max="12306" width="7.85546875" style="11" customWidth="1"/>
    <col min="12307" max="12307" width="6.85546875" style="11" customWidth="1"/>
    <col min="12308" max="12308" width="7.5703125" style="11" customWidth="1"/>
    <col min="12309" max="12309" width="6.28515625" style="11" customWidth="1"/>
    <col min="12310" max="12545" width="9.140625" style="11"/>
    <col min="12546" max="12546" width="4.42578125" style="11" customWidth="1"/>
    <col min="12547" max="12547" width="20.140625" style="11" customWidth="1"/>
    <col min="12548" max="12549" width="15.42578125" style="11" customWidth="1"/>
    <col min="12550" max="12560" width="5.7109375" style="11" customWidth="1"/>
    <col min="12561" max="12561" width="6.7109375" style="11" customWidth="1"/>
    <col min="12562" max="12562" width="7.85546875" style="11" customWidth="1"/>
    <col min="12563" max="12563" width="6.85546875" style="11" customWidth="1"/>
    <col min="12564" max="12564" width="7.5703125" style="11" customWidth="1"/>
    <col min="12565" max="12565" width="6.28515625" style="11" customWidth="1"/>
    <col min="12566" max="12801" width="9.140625" style="11"/>
    <col min="12802" max="12802" width="4.42578125" style="11" customWidth="1"/>
    <col min="12803" max="12803" width="20.140625" style="11" customWidth="1"/>
    <col min="12804" max="12805" width="15.42578125" style="11" customWidth="1"/>
    <col min="12806" max="12816" width="5.7109375" style="11" customWidth="1"/>
    <col min="12817" max="12817" width="6.7109375" style="11" customWidth="1"/>
    <col min="12818" max="12818" width="7.85546875" style="11" customWidth="1"/>
    <col min="12819" max="12819" width="6.85546875" style="11" customWidth="1"/>
    <col min="12820" max="12820" width="7.5703125" style="11" customWidth="1"/>
    <col min="12821" max="12821" width="6.28515625" style="11" customWidth="1"/>
    <col min="12822" max="13057" width="9.140625" style="11"/>
    <col min="13058" max="13058" width="4.42578125" style="11" customWidth="1"/>
    <col min="13059" max="13059" width="20.140625" style="11" customWidth="1"/>
    <col min="13060" max="13061" width="15.42578125" style="11" customWidth="1"/>
    <col min="13062" max="13072" width="5.7109375" style="11" customWidth="1"/>
    <col min="13073" max="13073" width="6.7109375" style="11" customWidth="1"/>
    <col min="13074" max="13074" width="7.85546875" style="11" customWidth="1"/>
    <col min="13075" max="13075" width="6.85546875" style="11" customWidth="1"/>
    <col min="13076" max="13076" width="7.5703125" style="11" customWidth="1"/>
    <col min="13077" max="13077" width="6.28515625" style="11" customWidth="1"/>
    <col min="13078" max="13313" width="9.140625" style="11"/>
    <col min="13314" max="13314" width="4.42578125" style="11" customWidth="1"/>
    <col min="13315" max="13315" width="20.140625" style="11" customWidth="1"/>
    <col min="13316" max="13317" width="15.42578125" style="11" customWidth="1"/>
    <col min="13318" max="13328" width="5.7109375" style="11" customWidth="1"/>
    <col min="13329" max="13329" width="6.7109375" style="11" customWidth="1"/>
    <col min="13330" max="13330" width="7.85546875" style="11" customWidth="1"/>
    <col min="13331" max="13331" width="6.85546875" style="11" customWidth="1"/>
    <col min="13332" max="13332" width="7.5703125" style="11" customWidth="1"/>
    <col min="13333" max="13333" width="6.28515625" style="11" customWidth="1"/>
    <col min="13334" max="13569" width="9.140625" style="11"/>
    <col min="13570" max="13570" width="4.42578125" style="11" customWidth="1"/>
    <col min="13571" max="13571" width="20.140625" style="11" customWidth="1"/>
    <col min="13572" max="13573" width="15.42578125" style="11" customWidth="1"/>
    <col min="13574" max="13584" width="5.7109375" style="11" customWidth="1"/>
    <col min="13585" max="13585" width="6.7109375" style="11" customWidth="1"/>
    <col min="13586" max="13586" width="7.85546875" style="11" customWidth="1"/>
    <col min="13587" max="13587" width="6.85546875" style="11" customWidth="1"/>
    <col min="13588" max="13588" width="7.5703125" style="11" customWidth="1"/>
    <col min="13589" max="13589" width="6.28515625" style="11" customWidth="1"/>
    <col min="13590" max="13825" width="9.140625" style="11"/>
    <col min="13826" max="13826" width="4.42578125" style="11" customWidth="1"/>
    <col min="13827" max="13827" width="20.140625" style="11" customWidth="1"/>
    <col min="13828" max="13829" width="15.42578125" style="11" customWidth="1"/>
    <col min="13830" max="13840" width="5.7109375" style="11" customWidth="1"/>
    <col min="13841" max="13841" width="6.7109375" style="11" customWidth="1"/>
    <col min="13842" max="13842" width="7.85546875" style="11" customWidth="1"/>
    <col min="13843" max="13843" width="6.85546875" style="11" customWidth="1"/>
    <col min="13844" max="13844" width="7.5703125" style="11" customWidth="1"/>
    <col min="13845" max="13845" width="6.28515625" style="11" customWidth="1"/>
    <col min="13846" max="14081" width="9.140625" style="11"/>
    <col min="14082" max="14082" width="4.42578125" style="11" customWidth="1"/>
    <col min="14083" max="14083" width="20.140625" style="11" customWidth="1"/>
    <col min="14084" max="14085" width="15.42578125" style="11" customWidth="1"/>
    <col min="14086" max="14096" width="5.7109375" style="11" customWidth="1"/>
    <col min="14097" max="14097" width="6.7109375" style="11" customWidth="1"/>
    <col min="14098" max="14098" width="7.85546875" style="11" customWidth="1"/>
    <col min="14099" max="14099" width="6.85546875" style="11" customWidth="1"/>
    <col min="14100" max="14100" width="7.5703125" style="11" customWidth="1"/>
    <col min="14101" max="14101" width="6.28515625" style="11" customWidth="1"/>
    <col min="14102" max="14337" width="9.140625" style="11"/>
    <col min="14338" max="14338" width="4.42578125" style="11" customWidth="1"/>
    <col min="14339" max="14339" width="20.140625" style="11" customWidth="1"/>
    <col min="14340" max="14341" width="15.42578125" style="11" customWidth="1"/>
    <col min="14342" max="14352" width="5.7109375" style="11" customWidth="1"/>
    <col min="14353" max="14353" width="6.7109375" style="11" customWidth="1"/>
    <col min="14354" max="14354" width="7.85546875" style="11" customWidth="1"/>
    <col min="14355" max="14355" width="6.85546875" style="11" customWidth="1"/>
    <col min="14356" max="14356" width="7.5703125" style="11" customWidth="1"/>
    <col min="14357" max="14357" width="6.28515625" style="11" customWidth="1"/>
    <col min="14358" max="14593" width="9.140625" style="11"/>
    <col min="14594" max="14594" width="4.42578125" style="11" customWidth="1"/>
    <col min="14595" max="14595" width="20.140625" style="11" customWidth="1"/>
    <col min="14596" max="14597" width="15.42578125" style="11" customWidth="1"/>
    <col min="14598" max="14608" width="5.7109375" style="11" customWidth="1"/>
    <col min="14609" max="14609" width="6.7109375" style="11" customWidth="1"/>
    <col min="14610" max="14610" width="7.85546875" style="11" customWidth="1"/>
    <col min="14611" max="14611" width="6.85546875" style="11" customWidth="1"/>
    <col min="14612" max="14612" width="7.5703125" style="11" customWidth="1"/>
    <col min="14613" max="14613" width="6.28515625" style="11" customWidth="1"/>
    <col min="14614" max="14849" width="9.140625" style="11"/>
    <col min="14850" max="14850" width="4.42578125" style="11" customWidth="1"/>
    <col min="14851" max="14851" width="20.140625" style="11" customWidth="1"/>
    <col min="14852" max="14853" width="15.42578125" style="11" customWidth="1"/>
    <col min="14854" max="14864" width="5.7109375" style="11" customWidth="1"/>
    <col min="14865" max="14865" width="6.7109375" style="11" customWidth="1"/>
    <col min="14866" max="14866" width="7.85546875" style="11" customWidth="1"/>
    <col min="14867" max="14867" width="6.85546875" style="11" customWidth="1"/>
    <col min="14868" max="14868" width="7.5703125" style="11" customWidth="1"/>
    <col min="14869" max="14869" width="6.28515625" style="11" customWidth="1"/>
    <col min="14870" max="15105" width="9.140625" style="11"/>
    <col min="15106" max="15106" width="4.42578125" style="11" customWidth="1"/>
    <col min="15107" max="15107" width="20.140625" style="11" customWidth="1"/>
    <col min="15108" max="15109" width="15.42578125" style="11" customWidth="1"/>
    <col min="15110" max="15120" width="5.7109375" style="11" customWidth="1"/>
    <col min="15121" max="15121" width="6.7109375" style="11" customWidth="1"/>
    <col min="15122" max="15122" width="7.85546875" style="11" customWidth="1"/>
    <col min="15123" max="15123" width="6.85546875" style="11" customWidth="1"/>
    <col min="15124" max="15124" width="7.5703125" style="11" customWidth="1"/>
    <col min="15125" max="15125" width="6.28515625" style="11" customWidth="1"/>
    <col min="15126" max="15361" width="9.140625" style="11"/>
    <col min="15362" max="15362" width="4.42578125" style="11" customWidth="1"/>
    <col min="15363" max="15363" width="20.140625" style="11" customWidth="1"/>
    <col min="15364" max="15365" width="15.42578125" style="11" customWidth="1"/>
    <col min="15366" max="15376" width="5.7109375" style="11" customWidth="1"/>
    <col min="15377" max="15377" width="6.7109375" style="11" customWidth="1"/>
    <col min="15378" max="15378" width="7.85546875" style="11" customWidth="1"/>
    <col min="15379" max="15379" width="6.85546875" style="11" customWidth="1"/>
    <col min="15380" max="15380" width="7.5703125" style="11" customWidth="1"/>
    <col min="15381" max="15381" width="6.28515625" style="11" customWidth="1"/>
    <col min="15382" max="15617" width="9.140625" style="11"/>
    <col min="15618" max="15618" width="4.42578125" style="11" customWidth="1"/>
    <col min="15619" max="15619" width="20.140625" style="11" customWidth="1"/>
    <col min="15620" max="15621" width="15.42578125" style="11" customWidth="1"/>
    <col min="15622" max="15632" width="5.7109375" style="11" customWidth="1"/>
    <col min="15633" max="15633" width="6.7109375" style="11" customWidth="1"/>
    <col min="15634" max="15634" width="7.85546875" style="11" customWidth="1"/>
    <col min="15635" max="15635" width="6.85546875" style="11" customWidth="1"/>
    <col min="15636" max="15636" width="7.5703125" style="11" customWidth="1"/>
    <col min="15637" max="15637" width="6.28515625" style="11" customWidth="1"/>
    <col min="15638" max="15873" width="9.140625" style="11"/>
    <col min="15874" max="15874" width="4.42578125" style="11" customWidth="1"/>
    <col min="15875" max="15875" width="20.140625" style="11" customWidth="1"/>
    <col min="15876" max="15877" width="15.42578125" style="11" customWidth="1"/>
    <col min="15878" max="15888" width="5.7109375" style="11" customWidth="1"/>
    <col min="15889" max="15889" width="6.7109375" style="11" customWidth="1"/>
    <col min="15890" max="15890" width="7.85546875" style="11" customWidth="1"/>
    <col min="15891" max="15891" width="6.85546875" style="11" customWidth="1"/>
    <col min="15892" max="15892" width="7.5703125" style="11" customWidth="1"/>
    <col min="15893" max="15893" width="6.28515625" style="11" customWidth="1"/>
    <col min="15894" max="16129" width="9.140625" style="11"/>
    <col min="16130" max="16130" width="4.42578125" style="11" customWidth="1"/>
    <col min="16131" max="16131" width="20.140625" style="11" customWidth="1"/>
    <col min="16132" max="16133" width="15.42578125" style="11" customWidth="1"/>
    <col min="16134" max="16144" width="5.7109375" style="11" customWidth="1"/>
    <col min="16145" max="16145" width="6.7109375" style="11" customWidth="1"/>
    <col min="16146" max="16146" width="7.85546875" style="11" customWidth="1"/>
    <col min="16147" max="16147" width="6.85546875" style="11" customWidth="1"/>
    <col min="16148" max="16148" width="7.5703125" style="11" customWidth="1"/>
    <col min="16149" max="16149" width="6.28515625" style="11" customWidth="1"/>
    <col min="16150" max="16384" width="9.140625" style="11"/>
  </cols>
  <sheetData>
    <row r="2" spans="1:29" ht="21" customHeight="1" x14ac:dyDescent="0.2">
      <c r="B2" s="197" t="s">
        <v>39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82"/>
      <c r="V2" s="82"/>
      <c r="W2" s="82"/>
      <c r="X2" s="82"/>
      <c r="Y2" s="82"/>
      <c r="Z2" s="82"/>
      <c r="AA2" s="82"/>
      <c r="AB2" s="82"/>
      <c r="AC2" s="82"/>
    </row>
    <row r="3" spans="1:29" ht="4.5" customHeight="1" x14ac:dyDescent="0.25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29" ht="24" customHeight="1" x14ac:dyDescent="0.2">
      <c r="A4" s="183" t="s">
        <v>286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69"/>
      <c r="W4" s="69"/>
      <c r="X4" s="69"/>
    </row>
    <row r="5" spans="1:29" ht="6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69"/>
      <c r="W5" s="69"/>
      <c r="X5" s="69"/>
    </row>
    <row r="6" spans="1:29" ht="15" customHeight="1" x14ac:dyDescent="0.3">
      <c r="A6" s="198"/>
      <c r="B6" s="198"/>
      <c r="C6" s="66"/>
      <c r="D6" s="66"/>
      <c r="E6" s="18"/>
      <c r="F6" s="18"/>
      <c r="G6" s="19" t="s">
        <v>71</v>
      </c>
      <c r="H6" s="47">
        <v>10</v>
      </c>
      <c r="J6" s="29"/>
      <c r="K6" s="19" t="s">
        <v>46</v>
      </c>
      <c r="L6" s="174">
        <v>120</v>
      </c>
      <c r="M6" s="175"/>
      <c r="N6" s="21" t="s">
        <v>62</v>
      </c>
      <c r="Q6" s="19" t="s">
        <v>41</v>
      </c>
      <c r="R6" s="20">
        <v>72</v>
      </c>
      <c r="S6" s="67"/>
      <c r="T6" s="21" t="s">
        <v>42</v>
      </c>
    </row>
    <row r="7" spans="1:29" ht="8.25" customHeight="1" x14ac:dyDescent="0.2">
      <c r="A7" s="27"/>
      <c r="C7" s="22"/>
      <c r="D7" s="22"/>
      <c r="E7" s="11"/>
      <c r="F7" s="11"/>
      <c r="G7" s="11"/>
      <c r="H7" s="11"/>
      <c r="J7" s="27"/>
    </row>
    <row r="8" spans="1:29" ht="15" customHeight="1" x14ac:dyDescent="0.3">
      <c r="A8" s="18"/>
      <c r="B8" s="69" t="s">
        <v>285</v>
      </c>
      <c r="D8" s="68"/>
      <c r="E8" s="18"/>
      <c r="F8" s="18"/>
      <c r="G8" s="19" t="s">
        <v>44</v>
      </c>
      <c r="H8" s="47">
        <v>10</v>
      </c>
      <c r="J8" s="18"/>
      <c r="K8" s="19" t="s">
        <v>48</v>
      </c>
      <c r="L8" s="181">
        <v>420</v>
      </c>
      <c r="M8" s="182"/>
      <c r="N8" s="21" t="s">
        <v>49</v>
      </c>
      <c r="P8" s="18"/>
      <c r="Q8" s="19" t="s">
        <v>45</v>
      </c>
      <c r="R8" s="20">
        <v>144</v>
      </c>
      <c r="S8" s="67"/>
      <c r="T8" s="21" t="s">
        <v>42</v>
      </c>
    </row>
    <row r="9" spans="1:29" ht="8.25" customHeight="1" x14ac:dyDescent="0.2">
      <c r="A9" s="27"/>
      <c r="B9" s="69"/>
      <c r="C9" s="69"/>
      <c r="D9" s="68"/>
      <c r="E9" s="11"/>
      <c r="F9" s="11"/>
      <c r="G9" s="11"/>
      <c r="H9" s="11"/>
      <c r="J9" s="27"/>
    </row>
    <row r="10" spans="1:29" ht="17.25" customHeight="1" x14ac:dyDescent="0.3">
      <c r="A10" s="27"/>
      <c r="B10" s="11" t="s">
        <v>137</v>
      </c>
      <c r="C10" s="69"/>
      <c r="D10" s="68"/>
      <c r="E10" s="28"/>
      <c r="F10" s="28"/>
      <c r="G10" s="28"/>
      <c r="H10" s="70"/>
      <c r="I10" s="28"/>
      <c r="J10" s="28"/>
      <c r="K10" s="19" t="s">
        <v>51</v>
      </c>
      <c r="L10" s="174">
        <v>350</v>
      </c>
      <c r="M10" s="175"/>
      <c r="N10" s="21" t="s">
        <v>63</v>
      </c>
      <c r="P10" s="18"/>
      <c r="Q10" s="18"/>
      <c r="R10" s="18"/>
      <c r="S10" s="18"/>
      <c r="T10" s="18"/>
      <c r="U10" s="18"/>
    </row>
    <row r="11" spans="1:29" s="30" customFormat="1" ht="6.75" customHeight="1" x14ac:dyDescent="0.25">
      <c r="A11" s="33"/>
      <c r="E11" s="31"/>
      <c r="F11" s="17"/>
      <c r="G11" s="17"/>
      <c r="H11" s="17"/>
      <c r="J11" s="17"/>
    </row>
    <row r="12" spans="1:29" s="30" customFormat="1" ht="6.75" customHeight="1" x14ac:dyDescent="0.25">
      <c r="A12" s="33"/>
      <c r="E12" s="31"/>
      <c r="F12" s="17"/>
      <c r="G12" s="17"/>
      <c r="H12" s="17"/>
      <c r="J12" s="17"/>
    </row>
    <row r="13" spans="1:29" ht="27.75" customHeight="1" x14ac:dyDescent="0.2">
      <c r="A13" s="71" t="s">
        <v>12</v>
      </c>
      <c r="B13" s="65" t="s">
        <v>72</v>
      </c>
      <c r="C13" s="65" t="s">
        <v>73</v>
      </c>
      <c r="D13" s="65" t="s">
        <v>55</v>
      </c>
      <c r="E13" s="72">
        <v>1</v>
      </c>
      <c r="F13" s="72">
        <v>2</v>
      </c>
      <c r="G13" s="72">
        <v>3</v>
      </c>
      <c r="H13" s="72">
        <v>4</v>
      </c>
      <c r="I13" s="72">
        <v>5</v>
      </c>
      <c r="J13" s="72">
        <v>6</v>
      </c>
      <c r="K13" s="72">
        <v>7</v>
      </c>
      <c r="L13" s="72">
        <v>8</v>
      </c>
      <c r="M13" s="72">
        <v>9</v>
      </c>
      <c r="N13" s="72">
        <v>10</v>
      </c>
      <c r="O13" s="72" t="s">
        <v>74</v>
      </c>
      <c r="P13" s="73" t="s">
        <v>75</v>
      </c>
      <c r="Q13" s="63" t="s">
        <v>57</v>
      </c>
      <c r="R13" s="74" t="s">
        <v>76</v>
      </c>
      <c r="S13" s="74" t="s">
        <v>56</v>
      </c>
      <c r="T13" s="74" t="s">
        <v>59</v>
      </c>
    </row>
    <row r="14" spans="1:29" ht="21" customHeight="1" x14ac:dyDescent="0.2">
      <c r="A14" s="35">
        <v>1</v>
      </c>
      <c r="B14" s="75" t="str">
        <f>'St.k. 5'!B5</f>
        <v>Mantas Šeškas</v>
      </c>
      <c r="C14" s="36" t="str">
        <f>'St.k. 5'!C5</f>
        <v>Juta</v>
      </c>
      <c r="D14" s="36" t="str">
        <f>'St.k. 5'!J5</f>
        <v>Zigmo žirgai</v>
      </c>
      <c r="E14" s="59">
        <v>1</v>
      </c>
      <c r="F14" s="59">
        <v>2</v>
      </c>
      <c r="G14" s="59">
        <v>3</v>
      </c>
      <c r="H14" s="59">
        <v>4</v>
      </c>
      <c r="I14" s="59">
        <v>0</v>
      </c>
      <c r="J14" s="59">
        <v>6</v>
      </c>
      <c r="K14" s="59">
        <v>7</v>
      </c>
      <c r="L14" s="59">
        <v>8</v>
      </c>
      <c r="M14" s="61">
        <v>9</v>
      </c>
      <c r="N14" s="61"/>
      <c r="O14" s="61">
        <v>-20</v>
      </c>
      <c r="P14" s="76">
        <f>SUM(E14:O14)</f>
        <v>20</v>
      </c>
      <c r="Q14" s="77">
        <v>52.78</v>
      </c>
      <c r="R14" s="76">
        <f t="shared" ref="R14:R17" si="0">IF(ROUNDUP(Q14,0)-$R$6&lt;=0,0,ROUNDUP((ROUNDUP(Q14,0)-$R$6)/4,0))</f>
        <v>0</v>
      </c>
      <c r="S14" s="76">
        <v>0</v>
      </c>
      <c r="T14" s="78">
        <f>SUM(E14:O14)-R14</f>
        <v>20</v>
      </c>
      <c r="U14" s="79"/>
    </row>
    <row r="15" spans="1:29" s="42" customFormat="1" ht="21" customHeight="1" x14ac:dyDescent="0.25">
      <c r="A15" s="35">
        <v>2</v>
      </c>
      <c r="B15" s="75" t="str">
        <f>'St.k. 5'!B6</f>
        <v>Anna Elīza Bušere</v>
      </c>
      <c r="C15" s="36" t="str">
        <f>'St.k. 5'!C6</f>
        <v>Kavallo</v>
      </c>
      <c r="D15" s="36" t="str">
        <f>'St.k. 5'!J6</f>
        <v>ZS Zāgkalni</v>
      </c>
      <c r="E15" s="369">
        <v>1</v>
      </c>
      <c r="F15" s="369">
        <v>2</v>
      </c>
      <c r="G15" s="369">
        <v>3</v>
      </c>
      <c r="H15" s="369">
        <v>4</v>
      </c>
      <c r="I15" s="369">
        <v>5</v>
      </c>
      <c r="J15" s="369">
        <v>6</v>
      </c>
      <c r="K15" s="369">
        <v>7</v>
      </c>
      <c r="L15" s="369">
        <v>8</v>
      </c>
      <c r="M15" s="370">
        <v>9</v>
      </c>
      <c r="N15" s="370"/>
      <c r="O15" s="370">
        <v>20</v>
      </c>
      <c r="P15" s="76">
        <f t="shared" ref="P15:P17" si="1">SUM(E15:O15)</f>
        <v>65</v>
      </c>
      <c r="Q15" s="77">
        <v>56.35</v>
      </c>
      <c r="R15" s="76">
        <f t="shared" si="0"/>
        <v>0</v>
      </c>
      <c r="S15" s="76">
        <v>0</v>
      </c>
      <c r="T15" s="78">
        <f>SUM(E15:O15)-R15</f>
        <v>65</v>
      </c>
      <c r="U15" s="80"/>
    </row>
    <row r="16" spans="1:29" s="42" customFormat="1" ht="21" customHeight="1" x14ac:dyDescent="0.25">
      <c r="A16" s="35">
        <v>3</v>
      </c>
      <c r="B16" s="75" t="str">
        <f>'St.k. 5'!B7</f>
        <v>Patrīcija Šermukšne</v>
      </c>
      <c r="C16" s="36" t="str">
        <f>'St.k. 5'!C7</f>
        <v>Alse</v>
      </c>
      <c r="D16" s="36" t="str">
        <f>'St.k. 5'!J7</f>
        <v>TJK</v>
      </c>
      <c r="E16" s="369">
        <v>1</v>
      </c>
      <c r="F16" s="369">
        <v>2</v>
      </c>
      <c r="G16" s="369">
        <v>3</v>
      </c>
      <c r="H16" s="369">
        <v>4</v>
      </c>
      <c r="I16" s="369">
        <v>5</v>
      </c>
      <c r="J16" s="369">
        <v>6</v>
      </c>
      <c r="K16" s="369">
        <v>7</v>
      </c>
      <c r="L16" s="369">
        <v>8</v>
      </c>
      <c r="M16" s="370">
        <v>9</v>
      </c>
      <c r="N16" s="370"/>
      <c r="O16" s="370">
        <v>20</v>
      </c>
      <c r="P16" s="76">
        <f t="shared" si="1"/>
        <v>65</v>
      </c>
      <c r="Q16" s="77">
        <v>71.09</v>
      </c>
      <c r="R16" s="76">
        <f t="shared" si="0"/>
        <v>0</v>
      </c>
      <c r="S16" s="76">
        <v>4</v>
      </c>
      <c r="T16" s="78">
        <f>SUM(E16:O16)-R16-S16</f>
        <v>61</v>
      </c>
      <c r="U16" s="80" t="s">
        <v>287</v>
      </c>
    </row>
    <row r="17" spans="1:22" s="42" customFormat="1" ht="21" customHeight="1" x14ac:dyDescent="0.25">
      <c r="A17" s="35">
        <v>4</v>
      </c>
      <c r="B17" s="75" t="str">
        <f>'St.k. 5'!B8</f>
        <v>Mārtiņš Pilders</v>
      </c>
      <c r="C17" s="36" t="str">
        <f>'St.k. 5'!C8</f>
        <v>Korida</v>
      </c>
      <c r="D17" s="36" t="str">
        <f>'St.k. 5'!J8</f>
        <v>JJS Meždruvas1</v>
      </c>
      <c r="E17" s="369">
        <v>1</v>
      </c>
      <c r="F17" s="369">
        <v>2</v>
      </c>
      <c r="G17" s="369">
        <v>3</v>
      </c>
      <c r="H17" s="369">
        <v>4</v>
      </c>
      <c r="I17" s="369">
        <v>5</v>
      </c>
      <c r="J17" s="369">
        <v>6</v>
      </c>
      <c r="K17" s="369">
        <v>7</v>
      </c>
      <c r="L17" s="369">
        <v>8</v>
      </c>
      <c r="M17" s="370">
        <v>9</v>
      </c>
      <c r="N17" s="370"/>
      <c r="O17" s="370">
        <v>20</v>
      </c>
      <c r="P17" s="76">
        <f t="shared" si="1"/>
        <v>65</v>
      </c>
      <c r="Q17" s="77">
        <v>52.5</v>
      </c>
      <c r="R17" s="76">
        <f t="shared" si="0"/>
        <v>0</v>
      </c>
      <c r="S17" s="76">
        <v>0</v>
      </c>
      <c r="T17" s="78">
        <f>SUM(E17:O17)-R17-S17</f>
        <v>65</v>
      </c>
      <c r="U17" s="80"/>
    </row>
    <row r="18" spans="1:22" s="42" customFormat="1" ht="21" customHeight="1" x14ac:dyDescent="0.25">
      <c r="A18" s="35">
        <v>5</v>
      </c>
      <c r="B18" s="75" t="str">
        <f>'St.k. 5'!B9</f>
        <v>Tadas Šeškas</v>
      </c>
      <c r="C18" s="36" t="str">
        <f>'St.k. 5'!C9</f>
        <v>Baterflay</v>
      </c>
      <c r="D18" s="36" t="str">
        <f>'St.k. 5'!J9</f>
        <v>Zigmo žirgai</v>
      </c>
      <c r="E18" s="369">
        <v>1</v>
      </c>
      <c r="F18" s="369">
        <v>2</v>
      </c>
      <c r="G18" s="369">
        <v>0</v>
      </c>
      <c r="H18" s="369">
        <v>4</v>
      </c>
      <c r="I18" s="369">
        <v>0</v>
      </c>
      <c r="J18" s="369">
        <v>6</v>
      </c>
      <c r="K18" s="369">
        <v>7</v>
      </c>
      <c r="L18" s="369">
        <v>8</v>
      </c>
      <c r="M18" s="370">
        <v>9</v>
      </c>
      <c r="N18" s="370"/>
      <c r="O18" s="370">
        <v>20</v>
      </c>
      <c r="P18" s="76">
        <f t="shared" ref="P18:P21" si="2">SUM(E18:O18)</f>
        <v>57</v>
      </c>
      <c r="Q18" s="77">
        <v>61.31</v>
      </c>
      <c r="R18" s="76">
        <f t="shared" ref="R18:R21" si="3">IF(ROUNDUP(Q18,0)-$R$6&lt;=0,0,ROUNDUP((ROUNDUP(Q18,0)-$R$6)/4,0))</f>
        <v>0</v>
      </c>
      <c r="S18" s="76">
        <v>0</v>
      </c>
      <c r="T18" s="78">
        <f>SUM(E18:O18)-R18-S18</f>
        <v>57</v>
      </c>
      <c r="U18" s="80"/>
    </row>
    <row r="19" spans="1:22" s="42" customFormat="1" ht="21" customHeight="1" x14ac:dyDescent="0.25">
      <c r="A19" s="35">
        <v>6</v>
      </c>
      <c r="B19" s="75" t="str">
        <f>'St.k. 5'!B10</f>
        <v>Diāna Miķelsone</v>
      </c>
      <c r="C19" s="36" t="str">
        <f>'St.k. 5'!C10</f>
        <v>Ak - Vo</v>
      </c>
      <c r="D19" s="36" t="str">
        <f>'St.k. 5'!J10</f>
        <v>JJS</v>
      </c>
      <c r="E19" s="369">
        <v>1</v>
      </c>
      <c r="F19" s="369">
        <v>2</v>
      </c>
      <c r="G19" s="369">
        <v>0</v>
      </c>
      <c r="H19" s="369">
        <v>4</v>
      </c>
      <c r="I19" s="369">
        <v>5</v>
      </c>
      <c r="J19" s="369">
        <v>6</v>
      </c>
      <c r="K19" s="369">
        <v>7</v>
      </c>
      <c r="L19" s="369">
        <v>8</v>
      </c>
      <c r="M19" s="370">
        <v>9</v>
      </c>
      <c r="N19" s="370"/>
      <c r="O19" s="370">
        <v>20</v>
      </c>
      <c r="P19" s="76">
        <f t="shared" si="2"/>
        <v>62</v>
      </c>
      <c r="Q19" s="77">
        <v>58.31</v>
      </c>
      <c r="R19" s="76">
        <f t="shared" si="3"/>
        <v>0</v>
      </c>
      <c r="S19" s="76">
        <v>0</v>
      </c>
      <c r="T19" s="78">
        <f>SUM(E19:O19)-R19-S19</f>
        <v>62</v>
      </c>
      <c r="U19" s="80"/>
    </row>
    <row r="20" spans="1:22" s="42" customFormat="1" ht="21" customHeight="1" x14ac:dyDescent="0.25">
      <c r="A20" s="35">
        <v>7</v>
      </c>
      <c r="B20" s="75" t="str">
        <f>'St.k. 5'!B11</f>
        <v>Tadas Šeškas</v>
      </c>
      <c r="C20" s="36" t="str">
        <f>'St.k. 5'!C11</f>
        <v>Haris</v>
      </c>
      <c r="D20" s="36" t="str">
        <f>'St.k. 5'!J11</f>
        <v>Zigmo žirgai</v>
      </c>
      <c r="E20" s="369">
        <v>1</v>
      </c>
      <c r="F20" s="369">
        <v>0</v>
      </c>
      <c r="G20" s="369">
        <v>3</v>
      </c>
      <c r="H20" s="369">
        <v>4</v>
      </c>
      <c r="I20" s="369">
        <v>5</v>
      </c>
      <c r="J20" s="369">
        <v>6</v>
      </c>
      <c r="K20" s="369">
        <v>7</v>
      </c>
      <c r="L20" s="369">
        <v>8</v>
      </c>
      <c r="M20" s="370">
        <v>9</v>
      </c>
      <c r="N20" s="370"/>
      <c r="O20" s="370">
        <v>-20</v>
      </c>
      <c r="P20" s="76">
        <f t="shared" si="2"/>
        <v>23</v>
      </c>
      <c r="Q20" s="77">
        <v>67.31</v>
      </c>
      <c r="R20" s="76">
        <f t="shared" si="3"/>
        <v>0</v>
      </c>
      <c r="S20" s="76">
        <v>4</v>
      </c>
      <c r="T20" s="78">
        <f>SUM(E20:O20)-R20-S20</f>
        <v>19</v>
      </c>
      <c r="U20" s="42" t="s">
        <v>288</v>
      </c>
    </row>
    <row r="21" spans="1:22" s="42" customFormat="1" ht="21" customHeight="1" x14ac:dyDescent="0.25">
      <c r="A21" s="35">
        <v>8</v>
      </c>
      <c r="B21" s="75" t="str">
        <f>'St.k. 5'!B12</f>
        <v>Artūras Stonkus</v>
      </c>
      <c r="C21" s="36" t="str">
        <f>'St.k. 5'!C12</f>
        <v>Kamaro</v>
      </c>
      <c r="D21" s="36" t="str">
        <f>'St.k. 5'!J12</f>
        <v>JSK Demora</v>
      </c>
      <c r="E21" s="369">
        <v>1</v>
      </c>
      <c r="F21" s="369">
        <v>2</v>
      </c>
      <c r="G21" s="369">
        <v>3</v>
      </c>
      <c r="H21" s="369">
        <v>4</v>
      </c>
      <c r="I21" s="369">
        <v>5</v>
      </c>
      <c r="J21" s="369">
        <v>0</v>
      </c>
      <c r="K21" s="369">
        <v>7</v>
      </c>
      <c r="L21" s="369">
        <v>8</v>
      </c>
      <c r="M21" s="370">
        <v>9</v>
      </c>
      <c r="N21" s="370"/>
      <c r="O21" s="370">
        <v>20</v>
      </c>
      <c r="P21" s="76">
        <f t="shared" si="2"/>
        <v>59</v>
      </c>
      <c r="Q21" s="77">
        <v>52.25</v>
      </c>
      <c r="R21" s="76">
        <f t="shared" si="3"/>
        <v>0</v>
      </c>
      <c r="S21" s="76">
        <v>0</v>
      </c>
      <c r="T21" s="78">
        <f>SUM(E21:O21)-R21-S21</f>
        <v>59</v>
      </c>
      <c r="U21" s="80"/>
    </row>
    <row r="22" spans="1:22" x14ac:dyDescent="0.2">
      <c r="E22" s="151"/>
      <c r="F22" s="150"/>
      <c r="G22" s="150"/>
      <c r="H22" s="150"/>
      <c r="J22" s="150"/>
      <c r="T22" s="51" t="s">
        <v>262</v>
      </c>
      <c r="V22" s="51"/>
    </row>
    <row r="23" spans="1:22" x14ac:dyDescent="0.2">
      <c r="C23" s="51" t="s">
        <v>66</v>
      </c>
      <c r="D23" s="51"/>
      <c r="E23" s="43"/>
      <c r="F23" s="43"/>
      <c r="G23" s="43"/>
      <c r="H23" s="43"/>
      <c r="I23" s="51"/>
      <c r="J23" s="43"/>
      <c r="K23" s="51" t="s">
        <v>261</v>
      </c>
      <c r="L23" s="51"/>
      <c r="M23" s="51"/>
      <c r="T23" s="51" t="s">
        <v>263</v>
      </c>
      <c r="V23" s="51"/>
    </row>
    <row r="24" spans="1:22" x14ac:dyDescent="0.2">
      <c r="C24" s="51" t="s">
        <v>68</v>
      </c>
      <c r="D24" s="51"/>
      <c r="E24" s="43"/>
      <c r="F24" s="43"/>
      <c r="G24" s="43"/>
      <c r="H24" s="43"/>
      <c r="I24" s="51"/>
      <c r="J24" s="43"/>
      <c r="K24" s="51" t="s">
        <v>31</v>
      </c>
      <c r="L24" s="51"/>
      <c r="M24" s="51"/>
    </row>
    <row r="27" spans="1:22" x14ac:dyDescent="0.2">
      <c r="B27" s="81"/>
    </row>
  </sheetData>
  <mergeCells count="7">
    <mergeCell ref="L10:M10"/>
    <mergeCell ref="B2:T2"/>
    <mergeCell ref="B3:W3"/>
    <mergeCell ref="A4:U4"/>
    <mergeCell ref="A6:B6"/>
    <mergeCell ref="L6:M6"/>
    <mergeCell ref="L8:M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colBreaks count="1" manualBreakCount="1">
    <brk id="2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A8" sqref="A8:XFD8"/>
    </sheetView>
  </sheetViews>
  <sheetFormatPr defaultRowHeight="15" x14ac:dyDescent="0.25"/>
  <cols>
    <col min="1" max="1" width="4.140625" customWidth="1"/>
    <col min="2" max="2" width="17.28515625" customWidth="1"/>
    <col min="3" max="3" width="11.7109375" customWidth="1"/>
    <col min="4" max="4" width="6.42578125" customWidth="1"/>
    <col min="5" max="5" width="8.28515625" customWidth="1"/>
    <col min="6" max="6" width="9.42578125" customWidth="1"/>
    <col min="7" max="7" width="9.85546875" customWidth="1"/>
    <col min="8" max="8" width="10.42578125" customWidth="1"/>
    <col min="9" max="9" width="13.28515625" customWidth="1"/>
    <col min="10" max="10" width="14" customWidth="1"/>
    <col min="11" max="11" width="7" style="145" customWidth="1"/>
  </cols>
  <sheetData>
    <row r="1" spans="1:11" ht="18" x14ac:dyDescent="0.25">
      <c r="B1" s="13" t="s">
        <v>140</v>
      </c>
    </row>
    <row r="2" spans="1:11" x14ac:dyDescent="0.25">
      <c r="B2" s="10" t="s">
        <v>228</v>
      </c>
    </row>
    <row r="3" spans="1:11" ht="15.75" thickBot="1" x14ac:dyDescent="0.3">
      <c r="B3" s="11" t="s">
        <v>139</v>
      </c>
    </row>
    <row r="4" spans="1:11" ht="28.5" customHeight="1" thickBot="1" x14ac:dyDescent="0.3">
      <c r="A4" s="164" t="s">
        <v>12</v>
      </c>
      <c r="B4" s="165" t="s">
        <v>0</v>
      </c>
      <c r="C4" s="165" t="s">
        <v>2</v>
      </c>
      <c r="D4" s="209" t="s">
        <v>3</v>
      </c>
      <c r="E4" s="210" t="s">
        <v>4</v>
      </c>
      <c r="F4" s="209" t="s">
        <v>5</v>
      </c>
      <c r="G4" s="210" t="s">
        <v>6</v>
      </c>
      <c r="H4" s="210" t="s">
        <v>7</v>
      </c>
      <c r="I4" s="210" t="s">
        <v>8</v>
      </c>
      <c r="J4" s="209" t="s">
        <v>9</v>
      </c>
      <c r="K4" s="419" t="s">
        <v>75</v>
      </c>
    </row>
    <row r="5" spans="1:11" ht="15.75" x14ac:dyDescent="0.25">
      <c r="A5" s="211">
        <v>1</v>
      </c>
      <c r="B5" s="212" t="s">
        <v>17</v>
      </c>
      <c r="C5" s="212" t="s">
        <v>22</v>
      </c>
      <c r="D5" s="212">
        <v>2007</v>
      </c>
      <c r="E5" s="212"/>
      <c r="F5" s="212" t="s">
        <v>11</v>
      </c>
      <c r="G5" s="424" t="s">
        <v>23</v>
      </c>
      <c r="H5" s="212" t="s">
        <v>24</v>
      </c>
      <c r="I5" s="212" t="s">
        <v>27</v>
      </c>
      <c r="J5" s="311" t="s">
        <v>176</v>
      </c>
      <c r="K5" s="420">
        <f>prot.6!T19</f>
        <v>75</v>
      </c>
    </row>
    <row r="6" spans="1:11" ht="15.75" x14ac:dyDescent="0.25">
      <c r="A6" s="216">
        <v>2</v>
      </c>
      <c r="B6" s="147" t="s">
        <v>161</v>
      </c>
      <c r="C6" s="3" t="s">
        <v>162</v>
      </c>
      <c r="D6" s="3">
        <v>1997</v>
      </c>
      <c r="E6" s="3" t="s">
        <v>25</v>
      </c>
      <c r="F6" s="3" t="s">
        <v>79</v>
      </c>
      <c r="G6" s="3" t="s">
        <v>163</v>
      </c>
      <c r="H6" s="3" t="s">
        <v>164</v>
      </c>
      <c r="I6" s="3" t="s">
        <v>165</v>
      </c>
      <c r="J6" s="418" t="s">
        <v>167</v>
      </c>
      <c r="K6" s="421">
        <f>prot.6!T14</f>
        <v>65</v>
      </c>
    </row>
    <row r="7" spans="1:11" ht="15.75" customHeight="1" x14ac:dyDescent="0.25">
      <c r="A7" s="216">
        <v>2</v>
      </c>
      <c r="B7" s="89" t="s">
        <v>225</v>
      </c>
      <c r="C7" s="86" t="s">
        <v>108</v>
      </c>
      <c r="D7" s="86">
        <v>2009</v>
      </c>
      <c r="E7" s="86" t="s">
        <v>25</v>
      </c>
      <c r="F7" s="112" t="s">
        <v>11</v>
      </c>
      <c r="G7" s="86" t="s">
        <v>24</v>
      </c>
      <c r="H7" s="86" t="s">
        <v>109</v>
      </c>
      <c r="I7" s="86" t="s">
        <v>110</v>
      </c>
      <c r="J7" s="116" t="s">
        <v>111</v>
      </c>
      <c r="K7" s="421">
        <f>prot.6!T22</f>
        <v>65</v>
      </c>
    </row>
    <row r="8" spans="1:11" ht="15.75" x14ac:dyDescent="0.25">
      <c r="A8" s="238">
        <v>4</v>
      </c>
      <c r="B8" s="147" t="s">
        <v>161</v>
      </c>
      <c r="C8" s="3" t="s">
        <v>166</v>
      </c>
      <c r="D8" s="3">
        <v>2004</v>
      </c>
      <c r="E8" s="3"/>
      <c r="F8" s="3" t="s">
        <v>37</v>
      </c>
      <c r="G8" s="3"/>
      <c r="H8" s="3"/>
      <c r="I8" s="3" t="s">
        <v>165</v>
      </c>
      <c r="J8" s="418" t="s">
        <v>167</v>
      </c>
      <c r="K8" s="421">
        <f>prot.6!T24</f>
        <v>63</v>
      </c>
    </row>
    <row r="9" spans="1:11" ht="15.75" x14ac:dyDescent="0.25">
      <c r="A9" s="214">
        <v>5</v>
      </c>
      <c r="B9" s="86" t="s">
        <v>116</v>
      </c>
      <c r="C9" s="146" t="s">
        <v>117</v>
      </c>
      <c r="D9" s="86">
        <v>2003</v>
      </c>
      <c r="E9" s="86" t="s">
        <v>118</v>
      </c>
      <c r="F9" s="112" t="s">
        <v>11</v>
      </c>
      <c r="G9" s="120"/>
      <c r="H9" s="86"/>
      <c r="I9" s="86" t="s">
        <v>110</v>
      </c>
      <c r="J9" s="116" t="s">
        <v>111</v>
      </c>
      <c r="K9" s="421">
        <f>prot.6!T15</f>
        <v>62</v>
      </c>
    </row>
    <row r="10" spans="1:11" ht="15.75" x14ac:dyDescent="0.25">
      <c r="A10" s="216">
        <v>5</v>
      </c>
      <c r="B10" s="137" t="s">
        <v>226</v>
      </c>
      <c r="C10" s="149" t="s">
        <v>117</v>
      </c>
      <c r="D10" s="107">
        <v>2003</v>
      </c>
      <c r="E10" s="107" t="s">
        <v>118</v>
      </c>
      <c r="F10" s="107" t="s">
        <v>11</v>
      </c>
      <c r="G10" s="107"/>
      <c r="H10" s="107"/>
      <c r="I10" s="3" t="s">
        <v>110</v>
      </c>
      <c r="J10" s="115" t="s">
        <v>111</v>
      </c>
      <c r="K10" s="421">
        <f>prot.6!T25</f>
        <v>62</v>
      </c>
    </row>
    <row r="11" spans="1:11" ht="15.75" x14ac:dyDescent="0.25">
      <c r="A11" s="213">
        <v>7</v>
      </c>
      <c r="B11" s="3" t="s">
        <v>177</v>
      </c>
      <c r="C11" s="89" t="s">
        <v>86</v>
      </c>
      <c r="D11" s="89">
        <v>2006</v>
      </c>
      <c r="E11" s="86" t="s">
        <v>25</v>
      </c>
      <c r="F11" s="89" t="s">
        <v>82</v>
      </c>
      <c r="G11" s="89" t="s">
        <v>80</v>
      </c>
      <c r="H11" s="89" t="s">
        <v>87</v>
      </c>
      <c r="I11" s="89" t="s">
        <v>88</v>
      </c>
      <c r="J11" s="417" t="s">
        <v>89</v>
      </c>
      <c r="K11" s="421">
        <f>prot.6!T17</f>
        <v>61</v>
      </c>
    </row>
    <row r="12" spans="1:11" ht="15.75" x14ac:dyDescent="0.25">
      <c r="A12" s="216">
        <v>8</v>
      </c>
      <c r="B12" s="7" t="s">
        <v>289</v>
      </c>
      <c r="C12" s="86" t="s">
        <v>99</v>
      </c>
      <c r="D12" s="86">
        <v>2008</v>
      </c>
      <c r="E12" s="86" t="s">
        <v>191</v>
      </c>
      <c r="F12" s="86" t="s">
        <v>200</v>
      </c>
      <c r="G12" s="86" t="s">
        <v>194</v>
      </c>
      <c r="H12" s="86" t="s">
        <v>201</v>
      </c>
      <c r="I12" s="86" t="s">
        <v>195</v>
      </c>
      <c r="J12" s="116" t="s">
        <v>98</v>
      </c>
      <c r="K12" s="421">
        <f>prot.6!T20</f>
        <v>58</v>
      </c>
    </row>
    <row r="13" spans="1:11" ht="15.75" x14ac:dyDescent="0.25">
      <c r="A13" s="214">
        <v>9</v>
      </c>
      <c r="B13" s="120" t="s">
        <v>120</v>
      </c>
      <c r="C13" s="146" t="s">
        <v>117</v>
      </c>
      <c r="D13" s="86">
        <v>2003</v>
      </c>
      <c r="E13" s="86" t="s">
        <v>118</v>
      </c>
      <c r="F13" s="112" t="s">
        <v>11</v>
      </c>
      <c r="G13" s="120"/>
      <c r="H13" s="86"/>
      <c r="I13" s="86" t="s">
        <v>110</v>
      </c>
      <c r="J13" s="116" t="s">
        <v>111</v>
      </c>
      <c r="K13" s="421">
        <f>prot.6!T21</f>
        <v>50</v>
      </c>
    </row>
    <row r="14" spans="1:11" ht="15.75" x14ac:dyDescent="0.25">
      <c r="A14" s="238">
        <v>10</v>
      </c>
      <c r="B14" s="89" t="s">
        <v>114</v>
      </c>
      <c r="C14" s="148" t="s">
        <v>223</v>
      </c>
      <c r="D14" s="112">
        <v>2007</v>
      </c>
      <c r="E14" s="86" t="s">
        <v>25</v>
      </c>
      <c r="F14" s="86" t="s">
        <v>82</v>
      </c>
      <c r="G14" s="112" t="s">
        <v>84</v>
      </c>
      <c r="H14" s="112" t="s">
        <v>224</v>
      </c>
      <c r="I14" s="86" t="s">
        <v>110</v>
      </c>
      <c r="J14" s="116" t="s">
        <v>111</v>
      </c>
      <c r="K14" s="421">
        <f>prot.6!T18</f>
        <v>48</v>
      </c>
    </row>
    <row r="15" spans="1:11" ht="15.75" customHeight="1" x14ac:dyDescent="0.25">
      <c r="A15" s="216">
        <v>11</v>
      </c>
      <c r="B15" s="89" t="s">
        <v>115</v>
      </c>
      <c r="C15" s="148" t="s">
        <v>223</v>
      </c>
      <c r="D15" s="112">
        <v>2007</v>
      </c>
      <c r="E15" s="86" t="s">
        <v>25</v>
      </c>
      <c r="F15" s="86" t="s">
        <v>82</v>
      </c>
      <c r="G15" s="112" t="s">
        <v>84</v>
      </c>
      <c r="H15" s="112" t="s">
        <v>224</v>
      </c>
      <c r="I15" s="86" t="s">
        <v>110</v>
      </c>
      <c r="J15" s="116" t="s">
        <v>111</v>
      </c>
      <c r="K15" s="421">
        <f>prot.6!T23</f>
        <v>45</v>
      </c>
    </row>
    <row r="16" spans="1:11" ht="17.25" customHeight="1" thickBot="1" x14ac:dyDescent="0.3">
      <c r="A16" s="218">
        <v>12</v>
      </c>
      <c r="B16" s="220" t="s">
        <v>119</v>
      </c>
      <c r="C16" s="220" t="s">
        <v>215</v>
      </c>
      <c r="D16" s="220">
        <v>2007</v>
      </c>
      <c r="E16" s="423" t="s">
        <v>216</v>
      </c>
      <c r="F16" s="220" t="s">
        <v>82</v>
      </c>
      <c r="G16" s="425" t="s">
        <v>217</v>
      </c>
      <c r="H16" s="220" t="s">
        <v>218</v>
      </c>
      <c r="I16" s="220" t="s">
        <v>219</v>
      </c>
      <c r="J16" s="378" t="s">
        <v>111</v>
      </c>
      <c r="K16" s="422">
        <f>prot.6!T16</f>
        <v>41</v>
      </c>
    </row>
    <row r="17" spans="2:2" x14ac:dyDescent="0.25">
      <c r="B17" s="248" t="s">
        <v>66</v>
      </c>
    </row>
    <row r="18" spans="2:2" x14ac:dyDescent="0.25">
      <c r="B18" s="248" t="s">
        <v>68</v>
      </c>
    </row>
  </sheetData>
  <sortState ref="A5:K16">
    <sortCondition descending="1" ref="K5:K16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1"/>
  <sheetViews>
    <sheetView topLeftCell="A16" zoomScaleNormal="100" zoomScaleSheetLayoutView="100" workbookViewId="0">
      <selection activeCell="J18" sqref="J18"/>
    </sheetView>
  </sheetViews>
  <sheetFormatPr defaultRowHeight="12.75" x14ac:dyDescent="0.2"/>
  <cols>
    <col min="1" max="1" width="4.42578125" style="102" customWidth="1"/>
    <col min="2" max="2" width="19.42578125" style="11" customWidth="1"/>
    <col min="3" max="3" width="12.42578125" style="11" customWidth="1"/>
    <col min="4" max="4" width="12.7109375" style="11" customWidth="1"/>
    <col min="5" max="5" width="4.85546875" style="103" customWidth="1"/>
    <col min="6" max="8" width="4.85546875" style="102" customWidth="1"/>
    <col min="9" max="9" width="4.85546875" style="11" customWidth="1"/>
    <col min="10" max="10" width="4.85546875" style="102" customWidth="1"/>
    <col min="11" max="15" width="4.85546875" style="11" customWidth="1"/>
    <col min="16" max="20" width="5.85546875" style="11" customWidth="1"/>
    <col min="21" max="21" width="6.28515625" style="11" customWidth="1"/>
    <col min="22" max="257" width="9.140625" style="11"/>
    <col min="258" max="258" width="4.42578125" style="11" customWidth="1"/>
    <col min="259" max="259" width="20.140625" style="11" customWidth="1"/>
    <col min="260" max="261" width="15.42578125" style="11" customWidth="1"/>
    <col min="262" max="272" width="5.7109375" style="11" customWidth="1"/>
    <col min="273" max="273" width="6.7109375" style="11" customWidth="1"/>
    <col min="274" max="274" width="7.85546875" style="11" customWidth="1"/>
    <col min="275" max="275" width="6.85546875" style="11" customWidth="1"/>
    <col min="276" max="276" width="7.5703125" style="11" customWidth="1"/>
    <col min="277" max="277" width="6.28515625" style="11" customWidth="1"/>
    <col min="278" max="513" width="9.140625" style="11"/>
    <col min="514" max="514" width="4.42578125" style="11" customWidth="1"/>
    <col min="515" max="515" width="20.140625" style="11" customWidth="1"/>
    <col min="516" max="517" width="15.42578125" style="11" customWidth="1"/>
    <col min="518" max="528" width="5.7109375" style="11" customWidth="1"/>
    <col min="529" max="529" width="6.7109375" style="11" customWidth="1"/>
    <col min="530" max="530" width="7.85546875" style="11" customWidth="1"/>
    <col min="531" max="531" width="6.85546875" style="11" customWidth="1"/>
    <col min="532" max="532" width="7.5703125" style="11" customWidth="1"/>
    <col min="533" max="533" width="6.28515625" style="11" customWidth="1"/>
    <col min="534" max="769" width="9.140625" style="11"/>
    <col min="770" max="770" width="4.42578125" style="11" customWidth="1"/>
    <col min="771" max="771" width="20.140625" style="11" customWidth="1"/>
    <col min="772" max="773" width="15.42578125" style="11" customWidth="1"/>
    <col min="774" max="784" width="5.7109375" style="11" customWidth="1"/>
    <col min="785" max="785" width="6.7109375" style="11" customWidth="1"/>
    <col min="786" max="786" width="7.85546875" style="11" customWidth="1"/>
    <col min="787" max="787" width="6.85546875" style="11" customWidth="1"/>
    <col min="788" max="788" width="7.5703125" style="11" customWidth="1"/>
    <col min="789" max="789" width="6.28515625" style="11" customWidth="1"/>
    <col min="790" max="1025" width="9.140625" style="11"/>
    <col min="1026" max="1026" width="4.42578125" style="11" customWidth="1"/>
    <col min="1027" max="1027" width="20.140625" style="11" customWidth="1"/>
    <col min="1028" max="1029" width="15.42578125" style="11" customWidth="1"/>
    <col min="1030" max="1040" width="5.7109375" style="11" customWidth="1"/>
    <col min="1041" max="1041" width="6.7109375" style="11" customWidth="1"/>
    <col min="1042" max="1042" width="7.85546875" style="11" customWidth="1"/>
    <col min="1043" max="1043" width="6.85546875" style="11" customWidth="1"/>
    <col min="1044" max="1044" width="7.5703125" style="11" customWidth="1"/>
    <col min="1045" max="1045" width="6.28515625" style="11" customWidth="1"/>
    <col min="1046" max="1281" width="9.140625" style="11"/>
    <col min="1282" max="1282" width="4.42578125" style="11" customWidth="1"/>
    <col min="1283" max="1283" width="20.140625" style="11" customWidth="1"/>
    <col min="1284" max="1285" width="15.42578125" style="11" customWidth="1"/>
    <col min="1286" max="1296" width="5.7109375" style="11" customWidth="1"/>
    <col min="1297" max="1297" width="6.7109375" style="11" customWidth="1"/>
    <col min="1298" max="1298" width="7.85546875" style="11" customWidth="1"/>
    <col min="1299" max="1299" width="6.85546875" style="11" customWidth="1"/>
    <col min="1300" max="1300" width="7.5703125" style="11" customWidth="1"/>
    <col min="1301" max="1301" width="6.28515625" style="11" customWidth="1"/>
    <col min="1302" max="1537" width="9.140625" style="11"/>
    <col min="1538" max="1538" width="4.42578125" style="11" customWidth="1"/>
    <col min="1539" max="1539" width="20.140625" style="11" customWidth="1"/>
    <col min="1540" max="1541" width="15.42578125" style="11" customWidth="1"/>
    <col min="1542" max="1552" width="5.7109375" style="11" customWidth="1"/>
    <col min="1553" max="1553" width="6.7109375" style="11" customWidth="1"/>
    <col min="1554" max="1554" width="7.85546875" style="11" customWidth="1"/>
    <col min="1555" max="1555" width="6.85546875" style="11" customWidth="1"/>
    <col min="1556" max="1556" width="7.5703125" style="11" customWidth="1"/>
    <col min="1557" max="1557" width="6.28515625" style="11" customWidth="1"/>
    <col min="1558" max="1793" width="9.140625" style="11"/>
    <col min="1794" max="1794" width="4.42578125" style="11" customWidth="1"/>
    <col min="1795" max="1795" width="20.140625" style="11" customWidth="1"/>
    <col min="1796" max="1797" width="15.42578125" style="11" customWidth="1"/>
    <col min="1798" max="1808" width="5.7109375" style="11" customWidth="1"/>
    <col min="1809" max="1809" width="6.7109375" style="11" customWidth="1"/>
    <col min="1810" max="1810" width="7.85546875" style="11" customWidth="1"/>
    <col min="1811" max="1811" width="6.85546875" style="11" customWidth="1"/>
    <col min="1812" max="1812" width="7.5703125" style="11" customWidth="1"/>
    <col min="1813" max="1813" width="6.28515625" style="11" customWidth="1"/>
    <col min="1814" max="2049" width="9.140625" style="11"/>
    <col min="2050" max="2050" width="4.42578125" style="11" customWidth="1"/>
    <col min="2051" max="2051" width="20.140625" style="11" customWidth="1"/>
    <col min="2052" max="2053" width="15.42578125" style="11" customWidth="1"/>
    <col min="2054" max="2064" width="5.7109375" style="11" customWidth="1"/>
    <col min="2065" max="2065" width="6.7109375" style="11" customWidth="1"/>
    <col min="2066" max="2066" width="7.85546875" style="11" customWidth="1"/>
    <col min="2067" max="2067" width="6.85546875" style="11" customWidth="1"/>
    <col min="2068" max="2068" width="7.5703125" style="11" customWidth="1"/>
    <col min="2069" max="2069" width="6.28515625" style="11" customWidth="1"/>
    <col min="2070" max="2305" width="9.140625" style="11"/>
    <col min="2306" max="2306" width="4.42578125" style="11" customWidth="1"/>
    <col min="2307" max="2307" width="20.140625" style="11" customWidth="1"/>
    <col min="2308" max="2309" width="15.42578125" style="11" customWidth="1"/>
    <col min="2310" max="2320" width="5.7109375" style="11" customWidth="1"/>
    <col min="2321" max="2321" width="6.7109375" style="11" customWidth="1"/>
    <col min="2322" max="2322" width="7.85546875" style="11" customWidth="1"/>
    <col min="2323" max="2323" width="6.85546875" style="11" customWidth="1"/>
    <col min="2324" max="2324" width="7.5703125" style="11" customWidth="1"/>
    <col min="2325" max="2325" width="6.28515625" style="11" customWidth="1"/>
    <col min="2326" max="2561" width="9.140625" style="11"/>
    <col min="2562" max="2562" width="4.42578125" style="11" customWidth="1"/>
    <col min="2563" max="2563" width="20.140625" style="11" customWidth="1"/>
    <col min="2564" max="2565" width="15.42578125" style="11" customWidth="1"/>
    <col min="2566" max="2576" width="5.7109375" style="11" customWidth="1"/>
    <col min="2577" max="2577" width="6.7109375" style="11" customWidth="1"/>
    <col min="2578" max="2578" width="7.85546875" style="11" customWidth="1"/>
    <col min="2579" max="2579" width="6.85546875" style="11" customWidth="1"/>
    <col min="2580" max="2580" width="7.5703125" style="11" customWidth="1"/>
    <col min="2581" max="2581" width="6.28515625" style="11" customWidth="1"/>
    <col min="2582" max="2817" width="9.140625" style="11"/>
    <col min="2818" max="2818" width="4.42578125" style="11" customWidth="1"/>
    <col min="2819" max="2819" width="20.140625" style="11" customWidth="1"/>
    <col min="2820" max="2821" width="15.42578125" style="11" customWidth="1"/>
    <col min="2822" max="2832" width="5.7109375" style="11" customWidth="1"/>
    <col min="2833" max="2833" width="6.7109375" style="11" customWidth="1"/>
    <col min="2834" max="2834" width="7.85546875" style="11" customWidth="1"/>
    <col min="2835" max="2835" width="6.85546875" style="11" customWidth="1"/>
    <col min="2836" max="2836" width="7.5703125" style="11" customWidth="1"/>
    <col min="2837" max="2837" width="6.28515625" style="11" customWidth="1"/>
    <col min="2838" max="3073" width="9.140625" style="11"/>
    <col min="3074" max="3074" width="4.42578125" style="11" customWidth="1"/>
    <col min="3075" max="3075" width="20.140625" style="11" customWidth="1"/>
    <col min="3076" max="3077" width="15.42578125" style="11" customWidth="1"/>
    <col min="3078" max="3088" width="5.7109375" style="11" customWidth="1"/>
    <col min="3089" max="3089" width="6.7109375" style="11" customWidth="1"/>
    <col min="3090" max="3090" width="7.85546875" style="11" customWidth="1"/>
    <col min="3091" max="3091" width="6.85546875" style="11" customWidth="1"/>
    <col min="3092" max="3092" width="7.5703125" style="11" customWidth="1"/>
    <col min="3093" max="3093" width="6.28515625" style="11" customWidth="1"/>
    <col min="3094" max="3329" width="9.140625" style="11"/>
    <col min="3330" max="3330" width="4.42578125" style="11" customWidth="1"/>
    <col min="3331" max="3331" width="20.140625" style="11" customWidth="1"/>
    <col min="3332" max="3333" width="15.42578125" style="11" customWidth="1"/>
    <col min="3334" max="3344" width="5.7109375" style="11" customWidth="1"/>
    <col min="3345" max="3345" width="6.7109375" style="11" customWidth="1"/>
    <col min="3346" max="3346" width="7.85546875" style="11" customWidth="1"/>
    <col min="3347" max="3347" width="6.85546875" style="11" customWidth="1"/>
    <col min="3348" max="3348" width="7.5703125" style="11" customWidth="1"/>
    <col min="3349" max="3349" width="6.28515625" style="11" customWidth="1"/>
    <col min="3350" max="3585" width="9.140625" style="11"/>
    <col min="3586" max="3586" width="4.42578125" style="11" customWidth="1"/>
    <col min="3587" max="3587" width="20.140625" style="11" customWidth="1"/>
    <col min="3588" max="3589" width="15.42578125" style="11" customWidth="1"/>
    <col min="3590" max="3600" width="5.7109375" style="11" customWidth="1"/>
    <col min="3601" max="3601" width="6.7109375" style="11" customWidth="1"/>
    <col min="3602" max="3602" width="7.85546875" style="11" customWidth="1"/>
    <col min="3603" max="3603" width="6.85546875" style="11" customWidth="1"/>
    <col min="3604" max="3604" width="7.5703125" style="11" customWidth="1"/>
    <col min="3605" max="3605" width="6.28515625" style="11" customWidth="1"/>
    <col min="3606" max="3841" width="9.140625" style="11"/>
    <col min="3842" max="3842" width="4.42578125" style="11" customWidth="1"/>
    <col min="3843" max="3843" width="20.140625" style="11" customWidth="1"/>
    <col min="3844" max="3845" width="15.42578125" style="11" customWidth="1"/>
    <col min="3846" max="3856" width="5.7109375" style="11" customWidth="1"/>
    <col min="3857" max="3857" width="6.7109375" style="11" customWidth="1"/>
    <col min="3858" max="3858" width="7.85546875" style="11" customWidth="1"/>
    <col min="3859" max="3859" width="6.85546875" style="11" customWidth="1"/>
    <col min="3860" max="3860" width="7.5703125" style="11" customWidth="1"/>
    <col min="3861" max="3861" width="6.28515625" style="11" customWidth="1"/>
    <col min="3862" max="4097" width="9.140625" style="11"/>
    <col min="4098" max="4098" width="4.42578125" style="11" customWidth="1"/>
    <col min="4099" max="4099" width="20.140625" style="11" customWidth="1"/>
    <col min="4100" max="4101" width="15.42578125" style="11" customWidth="1"/>
    <col min="4102" max="4112" width="5.7109375" style="11" customWidth="1"/>
    <col min="4113" max="4113" width="6.7109375" style="11" customWidth="1"/>
    <col min="4114" max="4114" width="7.85546875" style="11" customWidth="1"/>
    <col min="4115" max="4115" width="6.85546875" style="11" customWidth="1"/>
    <col min="4116" max="4116" width="7.5703125" style="11" customWidth="1"/>
    <col min="4117" max="4117" width="6.28515625" style="11" customWidth="1"/>
    <col min="4118" max="4353" width="9.140625" style="11"/>
    <col min="4354" max="4354" width="4.42578125" style="11" customWidth="1"/>
    <col min="4355" max="4355" width="20.140625" style="11" customWidth="1"/>
    <col min="4356" max="4357" width="15.42578125" style="11" customWidth="1"/>
    <col min="4358" max="4368" width="5.7109375" style="11" customWidth="1"/>
    <col min="4369" max="4369" width="6.7109375" style="11" customWidth="1"/>
    <col min="4370" max="4370" width="7.85546875" style="11" customWidth="1"/>
    <col min="4371" max="4371" width="6.85546875" style="11" customWidth="1"/>
    <col min="4372" max="4372" width="7.5703125" style="11" customWidth="1"/>
    <col min="4373" max="4373" width="6.28515625" style="11" customWidth="1"/>
    <col min="4374" max="4609" width="9.140625" style="11"/>
    <col min="4610" max="4610" width="4.42578125" style="11" customWidth="1"/>
    <col min="4611" max="4611" width="20.140625" style="11" customWidth="1"/>
    <col min="4612" max="4613" width="15.42578125" style="11" customWidth="1"/>
    <col min="4614" max="4624" width="5.7109375" style="11" customWidth="1"/>
    <col min="4625" max="4625" width="6.7109375" style="11" customWidth="1"/>
    <col min="4626" max="4626" width="7.85546875" style="11" customWidth="1"/>
    <col min="4627" max="4627" width="6.85546875" style="11" customWidth="1"/>
    <col min="4628" max="4628" width="7.5703125" style="11" customWidth="1"/>
    <col min="4629" max="4629" width="6.28515625" style="11" customWidth="1"/>
    <col min="4630" max="4865" width="9.140625" style="11"/>
    <col min="4866" max="4866" width="4.42578125" style="11" customWidth="1"/>
    <col min="4867" max="4867" width="20.140625" style="11" customWidth="1"/>
    <col min="4868" max="4869" width="15.42578125" style="11" customWidth="1"/>
    <col min="4870" max="4880" width="5.7109375" style="11" customWidth="1"/>
    <col min="4881" max="4881" width="6.7109375" style="11" customWidth="1"/>
    <col min="4882" max="4882" width="7.85546875" style="11" customWidth="1"/>
    <col min="4883" max="4883" width="6.85546875" style="11" customWidth="1"/>
    <col min="4884" max="4884" width="7.5703125" style="11" customWidth="1"/>
    <col min="4885" max="4885" width="6.28515625" style="11" customWidth="1"/>
    <col min="4886" max="5121" width="9.140625" style="11"/>
    <col min="5122" max="5122" width="4.42578125" style="11" customWidth="1"/>
    <col min="5123" max="5123" width="20.140625" style="11" customWidth="1"/>
    <col min="5124" max="5125" width="15.42578125" style="11" customWidth="1"/>
    <col min="5126" max="5136" width="5.7109375" style="11" customWidth="1"/>
    <col min="5137" max="5137" width="6.7109375" style="11" customWidth="1"/>
    <col min="5138" max="5138" width="7.85546875" style="11" customWidth="1"/>
    <col min="5139" max="5139" width="6.85546875" style="11" customWidth="1"/>
    <col min="5140" max="5140" width="7.5703125" style="11" customWidth="1"/>
    <col min="5141" max="5141" width="6.28515625" style="11" customWidth="1"/>
    <col min="5142" max="5377" width="9.140625" style="11"/>
    <col min="5378" max="5378" width="4.42578125" style="11" customWidth="1"/>
    <col min="5379" max="5379" width="20.140625" style="11" customWidth="1"/>
    <col min="5380" max="5381" width="15.42578125" style="11" customWidth="1"/>
    <col min="5382" max="5392" width="5.7109375" style="11" customWidth="1"/>
    <col min="5393" max="5393" width="6.7109375" style="11" customWidth="1"/>
    <col min="5394" max="5394" width="7.85546875" style="11" customWidth="1"/>
    <col min="5395" max="5395" width="6.85546875" style="11" customWidth="1"/>
    <col min="5396" max="5396" width="7.5703125" style="11" customWidth="1"/>
    <col min="5397" max="5397" width="6.28515625" style="11" customWidth="1"/>
    <col min="5398" max="5633" width="9.140625" style="11"/>
    <col min="5634" max="5634" width="4.42578125" style="11" customWidth="1"/>
    <col min="5635" max="5635" width="20.140625" style="11" customWidth="1"/>
    <col min="5636" max="5637" width="15.42578125" style="11" customWidth="1"/>
    <col min="5638" max="5648" width="5.7109375" style="11" customWidth="1"/>
    <col min="5649" max="5649" width="6.7109375" style="11" customWidth="1"/>
    <col min="5650" max="5650" width="7.85546875" style="11" customWidth="1"/>
    <col min="5651" max="5651" width="6.85546875" style="11" customWidth="1"/>
    <col min="5652" max="5652" width="7.5703125" style="11" customWidth="1"/>
    <col min="5653" max="5653" width="6.28515625" style="11" customWidth="1"/>
    <col min="5654" max="5889" width="9.140625" style="11"/>
    <col min="5890" max="5890" width="4.42578125" style="11" customWidth="1"/>
    <col min="5891" max="5891" width="20.140625" style="11" customWidth="1"/>
    <col min="5892" max="5893" width="15.42578125" style="11" customWidth="1"/>
    <col min="5894" max="5904" width="5.7109375" style="11" customWidth="1"/>
    <col min="5905" max="5905" width="6.7109375" style="11" customWidth="1"/>
    <col min="5906" max="5906" width="7.85546875" style="11" customWidth="1"/>
    <col min="5907" max="5907" width="6.85546875" style="11" customWidth="1"/>
    <col min="5908" max="5908" width="7.5703125" style="11" customWidth="1"/>
    <col min="5909" max="5909" width="6.28515625" style="11" customWidth="1"/>
    <col min="5910" max="6145" width="9.140625" style="11"/>
    <col min="6146" max="6146" width="4.42578125" style="11" customWidth="1"/>
    <col min="6147" max="6147" width="20.140625" style="11" customWidth="1"/>
    <col min="6148" max="6149" width="15.42578125" style="11" customWidth="1"/>
    <col min="6150" max="6160" width="5.7109375" style="11" customWidth="1"/>
    <col min="6161" max="6161" width="6.7109375" style="11" customWidth="1"/>
    <col min="6162" max="6162" width="7.85546875" style="11" customWidth="1"/>
    <col min="6163" max="6163" width="6.85546875" style="11" customWidth="1"/>
    <col min="6164" max="6164" width="7.5703125" style="11" customWidth="1"/>
    <col min="6165" max="6165" width="6.28515625" style="11" customWidth="1"/>
    <col min="6166" max="6401" width="9.140625" style="11"/>
    <col min="6402" max="6402" width="4.42578125" style="11" customWidth="1"/>
    <col min="6403" max="6403" width="20.140625" style="11" customWidth="1"/>
    <col min="6404" max="6405" width="15.42578125" style="11" customWidth="1"/>
    <col min="6406" max="6416" width="5.7109375" style="11" customWidth="1"/>
    <col min="6417" max="6417" width="6.7109375" style="11" customWidth="1"/>
    <col min="6418" max="6418" width="7.85546875" style="11" customWidth="1"/>
    <col min="6419" max="6419" width="6.85546875" style="11" customWidth="1"/>
    <col min="6420" max="6420" width="7.5703125" style="11" customWidth="1"/>
    <col min="6421" max="6421" width="6.28515625" style="11" customWidth="1"/>
    <col min="6422" max="6657" width="9.140625" style="11"/>
    <col min="6658" max="6658" width="4.42578125" style="11" customWidth="1"/>
    <col min="6659" max="6659" width="20.140625" style="11" customWidth="1"/>
    <col min="6660" max="6661" width="15.42578125" style="11" customWidth="1"/>
    <col min="6662" max="6672" width="5.7109375" style="11" customWidth="1"/>
    <col min="6673" max="6673" width="6.7109375" style="11" customWidth="1"/>
    <col min="6674" max="6674" width="7.85546875" style="11" customWidth="1"/>
    <col min="6675" max="6675" width="6.85546875" style="11" customWidth="1"/>
    <col min="6676" max="6676" width="7.5703125" style="11" customWidth="1"/>
    <col min="6677" max="6677" width="6.28515625" style="11" customWidth="1"/>
    <col min="6678" max="6913" width="9.140625" style="11"/>
    <col min="6914" max="6914" width="4.42578125" style="11" customWidth="1"/>
    <col min="6915" max="6915" width="20.140625" style="11" customWidth="1"/>
    <col min="6916" max="6917" width="15.42578125" style="11" customWidth="1"/>
    <col min="6918" max="6928" width="5.7109375" style="11" customWidth="1"/>
    <col min="6929" max="6929" width="6.7109375" style="11" customWidth="1"/>
    <col min="6930" max="6930" width="7.85546875" style="11" customWidth="1"/>
    <col min="6931" max="6931" width="6.85546875" style="11" customWidth="1"/>
    <col min="6932" max="6932" width="7.5703125" style="11" customWidth="1"/>
    <col min="6933" max="6933" width="6.28515625" style="11" customWidth="1"/>
    <col min="6934" max="7169" width="9.140625" style="11"/>
    <col min="7170" max="7170" width="4.42578125" style="11" customWidth="1"/>
    <col min="7171" max="7171" width="20.140625" style="11" customWidth="1"/>
    <col min="7172" max="7173" width="15.42578125" style="11" customWidth="1"/>
    <col min="7174" max="7184" width="5.7109375" style="11" customWidth="1"/>
    <col min="7185" max="7185" width="6.7109375" style="11" customWidth="1"/>
    <col min="7186" max="7186" width="7.85546875" style="11" customWidth="1"/>
    <col min="7187" max="7187" width="6.85546875" style="11" customWidth="1"/>
    <col min="7188" max="7188" width="7.5703125" style="11" customWidth="1"/>
    <col min="7189" max="7189" width="6.28515625" style="11" customWidth="1"/>
    <col min="7190" max="7425" width="9.140625" style="11"/>
    <col min="7426" max="7426" width="4.42578125" style="11" customWidth="1"/>
    <col min="7427" max="7427" width="20.140625" style="11" customWidth="1"/>
    <col min="7428" max="7429" width="15.42578125" style="11" customWidth="1"/>
    <col min="7430" max="7440" width="5.7109375" style="11" customWidth="1"/>
    <col min="7441" max="7441" width="6.7109375" style="11" customWidth="1"/>
    <col min="7442" max="7442" width="7.85546875" style="11" customWidth="1"/>
    <col min="7443" max="7443" width="6.85546875" style="11" customWidth="1"/>
    <col min="7444" max="7444" width="7.5703125" style="11" customWidth="1"/>
    <col min="7445" max="7445" width="6.28515625" style="11" customWidth="1"/>
    <col min="7446" max="7681" width="9.140625" style="11"/>
    <col min="7682" max="7682" width="4.42578125" style="11" customWidth="1"/>
    <col min="7683" max="7683" width="20.140625" style="11" customWidth="1"/>
    <col min="7684" max="7685" width="15.42578125" style="11" customWidth="1"/>
    <col min="7686" max="7696" width="5.7109375" style="11" customWidth="1"/>
    <col min="7697" max="7697" width="6.7109375" style="11" customWidth="1"/>
    <col min="7698" max="7698" width="7.85546875" style="11" customWidth="1"/>
    <col min="7699" max="7699" width="6.85546875" style="11" customWidth="1"/>
    <col min="7700" max="7700" width="7.5703125" style="11" customWidth="1"/>
    <col min="7701" max="7701" width="6.28515625" style="11" customWidth="1"/>
    <col min="7702" max="7937" width="9.140625" style="11"/>
    <col min="7938" max="7938" width="4.42578125" style="11" customWidth="1"/>
    <col min="7939" max="7939" width="20.140625" style="11" customWidth="1"/>
    <col min="7940" max="7941" width="15.42578125" style="11" customWidth="1"/>
    <col min="7942" max="7952" width="5.7109375" style="11" customWidth="1"/>
    <col min="7953" max="7953" width="6.7109375" style="11" customWidth="1"/>
    <col min="7954" max="7954" width="7.85546875" style="11" customWidth="1"/>
    <col min="7955" max="7955" width="6.85546875" style="11" customWidth="1"/>
    <col min="7956" max="7956" width="7.5703125" style="11" customWidth="1"/>
    <col min="7957" max="7957" width="6.28515625" style="11" customWidth="1"/>
    <col min="7958" max="8193" width="9.140625" style="11"/>
    <col min="8194" max="8194" width="4.42578125" style="11" customWidth="1"/>
    <col min="8195" max="8195" width="20.140625" style="11" customWidth="1"/>
    <col min="8196" max="8197" width="15.42578125" style="11" customWidth="1"/>
    <col min="8198" max="8208" width="5.7109375" style="11" customWidth="1"/>
    <col min="8209" max="8209" width="6.7109375" style="11" customWidth="1"/>
    <col min="8210" max="8210" width="7.85546875" style="11" customWidth="1"/>
    <col min="8211" max="8211" width="6.85546875" style="11" customWidth="1"/>
    <col min="8212" max="8212" width="7.5703125" style="11" customWidth="1"/>
    <col min="8213" max="8213" width="6.28515625" style="11" customWidth="1"/>
    <col min="8214" max="8449" width="9.140625" style="11"/>
    <col min="8450" max="8450" width="4.42578125" style="11" customWidth="1"/>
    <col min="8451" max="8451" width="20.140625" style="11" customWidth="1"/>
    <col min="8452" max="8453" width="15.42578125" style="11" customWidth="1"/>
    <col min="8454" max="8464" width="5.7109375" style="11" customWidth="1"/>
    <col min="8465" max="8465" width="6.7109375" style="11" customWidth="1"/>
    <col min="8466" max="8466" width="7.85546875" style="11" customWidth="1"/>
    <col min="8467" max="8467" width="6.85546875" style="11" customWidth="1"/>
    <col min="8468" max="8468" width="7.5703125" style="11" customWidth="1"/>
    <col min="8469" max="8469" width="6.28515625" style="11" customWidth="1"/>
    <col min="8470" max="8705" width="9.140625" style="11"/>
    <col min="8706" max="8706" width="4.42578125" style="11" customWidth="1"/>
    <col min="8707" max="8707" width="20.140625" style="11" customWidth="1"/>
    <col min="8708" max="8709" width="15.42578125" style="11" customWidth="1"/>
    <col min="8710" max="8720" width="5.7109375" style="11" customWidth="1"/>
    <col min="8721" max="8721" width="6.7109375" style="11" customWidth="1"/>
    <col min="8722" max="8722" width="7.85546875" style="11" customWidth="1"/>
    <col min="8723" max="8723" width="6.85546875" style="11" customWidth="1"/>
    <col min="8724" max="8724" width="7.5703125" style="11" customWidth="1"/>
    <col min="8725" max="8725" width="6.28515625" style="11" customWidth="1"/>
    <col min="8726" max="8961" width="9.140625" style="11"/>
    <col min="8962" max="8962" width="4.42578125" style="11" customWidth="1"/>
    <col min="8963" max="8963" width="20.140625" style="11" customWidth="1"/>
    <col min="8964" max="8965" width="15.42578125" style="11" customWidth="1"/>
    <col min="8966" max="8976" width="5.7109375" style="11" customWidth="1"/>
    <col min="8977" max="8977" width="6.7109375" style="11" customWidth="1"/>
    <col min="8978" max="8978" width="7.85546875" style="11" customWidth="1"/>
    <col min="8979" max="8979" width="6.85546875" style="11" customWidth="1"/>
    <col min="8980" max="8980" width="7.5703125" style="11" customWidth="1"/>
    <col min="8981" max="8981" width="6.28515625" style="11" customWidth="1"/>
    <col min="8982" max="9217" width="9.140625" style="11"/>
    <col min="9218" max="9218" width="4.42578125" style="11" customWidth="1"/>
    <col min="9219" max="9219" width="20.140625" style="11" customWidth="1"/>
    <col min="9220" max="9221" width="15.42578125" style="11" customWidth="1"/>
    <col min="9222" max="9232" width="5.7109375" style="11" customWidth="1"/>
    <col min="9233" max="9233" width="6.7109375" style="11" customWidth="1"/>
    <col min="9234" max="9234" width="7.85546875" style="11" customWidth="1"/>
    <col min="9235" max="9235" width="6.85546875" style="11" customWidth="1"/>
    <col min="9236" max="9236" width="7.5703125" style="11" customWidth="1"/>
    <col min="9237" max="9237" width="6.28515625" style="11" customWidth="1"/>
    <col min="9238" max="9473" width="9.140625" style="11"/>
    <col min="9474" max="9474" width="4.42578125" style="11" customWidth="1"/>
    <col min="9475" max="9475" width="20.140625" style="11" customWidth="1"/>
    <col min="9476" max="9477" width="15.42578125" style="11" customWidth="1"/>
    <col min="9478" max="9488" width="5.7109375" style="11" customWidth="1"/>
    <col min="9489" max="9489" width="6.7109375" style="11" customWidth="1"/>
    <col min="9490" max="9490" width="7.85546875" style="11" customWidth="1"/>
    <col min="9491" max="9491" width="6.85546875" style="11" customWidth="1"/>
    <col min="9492" max="9492" width="7.5703125" style="11" customWidth="1"/>
    <col min="9493" max="9493" width="6.28515625" style="11" customWidth="1"/>
    <col min="9494" max="9729" width="9.140625" style="11"/>
    <col min="9730" max="9730" width="4.42578125" style="11" customWidth="1"/>
    <col min="9731" max="9731" width="20.140625" style="11" customWidth="1"/>
    <col min="9732" max="9733" width="15.42578125" style="11" customWidth="1"/>
    <col min="9734" max="9744" width="5.7109375" style="11" customWidth="1"/>
    <col min="9745" max="9745" width="6.7109375" style="11" customWidth="1"/>
    <col min="9746" max="9746" width="7.85546875" style="11" customWidth="1"/>
    <col min="9747" max="9747" width="6.85546875" style="11" customWidth="1"/>
    <col min="9748" max="9748" width="7.5703125" style="11" customWidth="1"/>
    <col min="9749" max="9749" width="6.28515625" style="11" customWidth="1"/>
    <col min="9750" max="9985" width="9.140625" style="11"/>
    <col min="9986" max="9986" width="4.42578125" style="11" customWidth="1"/>
    <col min="9987" max="9987" width="20.140625" style="11" customWidth="1"/>
    <col min="9988" max="9989" width="15.42578125" style="11" customWidth="1"/>
    <col min="9990" max="10000" width="5.7109375" style="11" customWidth="1"/>
    <col min="10001" max="10001" width="6.7109375" style="11" customWidth="1"/>
    <col min="10002" max="10002" width="7.85546875" style="11" customWidth="1"/>
    <col min="10003" max="10003" width="6.85546875" style="11" customWidth="1"/>
    <col min="10004" max="10004" width="7.5703125" style="11" customWidth="1"/>
    <col min="10005" max="10005" width="6.28515625" style="11" customWidth="1"/>
    <col min="10006" max="10241" width="9.140625" style="11"/>
    <col min="10242" max="10242" width="4.42578125" style="11" customWidth="1"/>
    <col min="10243" max="10243" width="20.140625" style="11" customWidth="1"/>
    <col min="10244" max="10245" width="15.42578125" style="11" customWidth="1"/>
    <col min="10246" max="10256" width="5.7109375" style="11" customWidth="1"/>
    <col min="10257" max="10257" width="6.7109375" style="11" customWidth="1"/>
    <col min="10258" max="10258" width="7.85546875" style="11" customWidth="1"/>
    <col min="10259" max="10259" width="6.85546875" style="11" customWidth="1"/>
    <col min="10260" max="10260" width="7.5703125" style="11" customWidth="1"/>
    <col min="10261" max="10261" width="6.28515625" style="11" customWidth="1"/>
    <col min="10262" max="10497" width="9.140625" style="11"/>
    <col min="10498" max="10498" width="4.42578125" style="11" customWidth="1"/>
    <col min="10499" max="10499" width="20.140625" style="11" customWidth="1"/>
    <col min="10500" max="10501" width="15.42578125" style="11" customWidth="1"/>
    <col min="10502" max="10512" width="5.7109375" style="11" customWidth="1"/>
    <col min="10513" max="10513" width="6.7109375" style="11" customWidth="1"/>
    <col min="10514" max="10514" width="7.85546875" style="11" customWidth="1"/>
    <col min="10515" max="10515" width="6.85546875" style="11" customWidth="1"/>
    <col min="10516" max="10516" width="7.5703125" style="11" customWidth="1"/>
    <col min="10517" max="10517" width="6.28515625" style="11" customWidth="1"/>
    <col min="10518" max="10753" width="9.140625" style="11"/>
    <col min="10754" max="10754" width="4.42578125" style="11" customWidth="1"/>
    <col min="10755" max="10755" width="20.140625" style="11" customWidth="1"/>
    <col min="10756" max="10757" width="15.42578125" style="11" customWidth="1"/>
    <col min="10758" max="10768" width="5.7109375" style="11" customWidth="1"/>
    <col min="10769" max="10769" width="6.7109375" style="11" customWidth="1"/>
    <col min="10770" max="10770" width="7.85546875" style="11" customWidth="1"/>
    <col min="10771" max="10771" width="6.85546875" style="11" customWidth="1"/>
    <col min="10772" max="10772" width="7.5703125" style="11" customWidth="1"/>
    <col min="10773" max="10773" width="6.28515625" style="11" customWidth="1"/>
    <col min="10774" max="11009" width="9.140625" style="11"/>
    <col min="11010" max="11010" width="4.42578125" style="11" customWidth="1"/>
    <col min="11011" max="11011" width="20.140625" style="11" customWidth="1"/>
    <col min="11012" max="11013" width="15.42578125" style="11" customWidth="1"/>
    <col min="11014" max="11024" width="5.7109375" style="11" customWidth="1"/>
    <col min="11025" max="11025" width="6.7109375" style="11" customWidth="1"/>
    <col min="11026" max="11026" width="7.85546875" style="11" customWidth="1"/>
    <col min="11027" max="11027" width="6.85546875" style="11" customWidth="1"/>
    <col min="11028" max="11028" width="7.5703125" style="11" customWidth="1"/>
    <col min="11029" max="11029" width="6.28515625" style="11" customWidth="1"/>
    <col min="11030" max="11265" width="9.140625" style="11"/>
    <col min="11266" max="11266" width="4.42578125" style="11" customWidth="1"/>
    <col min="11267" max="11267" width="20.140625" style="11" customWidth="1"/>
    <col min="11268" max="11269" width="15.42578125" style="11" customWidth="1"/>
    <col min="11270" max="11280" width="5.7109375" style="11" customWidth="1"/>
    <col min="11281" max="11281" width="6.7109375" style="11" customWidth="1"/>
    <col min="11282" max="11282" width="7.85546875" style="11" customWidth="1"/>
    <col min="11283" max="11283" width="6.85546875" style="11" customWidth="1"/>
    <col min="11284" max="11284" width="7.5703125" style="11" customWidth="1"/>
    <col min="11285" max="11285" width="6.28515625" style="11" customWidth="1"/>
    <col min="11286" max="11521" width="9.140625" style="11"/>
    <col min="11522" max="11522" width="4.42578125" style="11" customWidth="1"/>
    <col min="11523" max="11523" width="20.140625" style="11" customWidth="1"/>
    <col min="11524" max="11525" width="15.42578125" style="11" customWidth="1"/>
    <col min="11526" max="11536" width="5.7109375" style="11" customWidth="1"/>
    <col min="11537" max="11537" width="6.7109375" style="11" customWidth="1"/>
    <col min="11538" max="11538" width="7.85546875" style="11" customWidth="1"/>
    <col min="11539" max="11539" width="6.85546875" style="11" customWidth="1"/>
    <col min="11540" max="11540" width="7.5703125" style="11" customWidth="1"/>
    <col min="11541" max="11541" width="6.28515625" style="11" customWidth="1"/>
    <col min="11542" max="11777" width="9.140625" style="11"/>
    <col min="11778" max="11778" width="4.42578125" style="11" customWidth="1"/>
    <col min="11779" max="11779" width="20.140625" style="11" customWidth="1"/>
    <col min="11780" max="11781" width="15.42578125" style="11" customWidth="1"/>
    <col min="11782" max="11792" width="5.7109375" style="11" customWidth="1"/>
    <col min="11793" max="11793" width="6.7109375" style="11" customWidth="1"/>
    <col min="11794" max="11794" width="7.85546875" style="11" customWidth="1"/>
    <col min="11795" max="11795" width="6.85546875" style="11" customWidth="1"/>
    <col min="11796" max="11796" width="7.5703125" style="11" customWidth="1"/>
    <col min="11797" max="11797" width="6.28515625" style="11" customWidth="1"/>
    <col min="11798" max="12033" width="9.140625" style="11"/>
    <col min="12034" max="12034" width="4.42578125" style="11" customWidth="1"/>
    <col min="12035" max="12035" width="20.140625" style="11" customWidth="1"/>
    <col min="12036" max="12037" width="15.42578125" style="11" customWidth="1"/>
    <col min="12038" max="12048" width="5.7109375" style="11" customWidth="1"/>
    <col min="12049" max="12049" width="6.7109375" style="11" customWidth="1"/>
    <col min="12050" max="12050" width="7.85546875" style="11" customWidth="1"/>
    <col min="12051" max="12051" width="6.85546875" style="11" customWidth="1"/>
    <col min="12052" max="12052" width="7.5703125" style="11" customWidth="1"/>
    <col min="12053" max="12053" width="6.28515625" style="11" customWidth="1"/>
    <col min="12054" max="12289" width="9.140625" style="11"/>
    <col min="12290" max="12290" width="4.42578125" style="11" customWidth="1"/>
    <col min="12291" max="12291" width="20.140625" style="11" customWidth="1"/>
    <col min="12292" max="12293" width="15.42578125" style="11" customWidth="1"/>
    <col min="12294" max="12304" width="5.7109375" style="11" customWidth="1"/>
    <col min="12305" max="12305" width="6.7109375" style="11" customWidth="1"/>
    <col min="12306" max="12306" width="7.85546875" style="11" customWidth="1"/>
    <col min="12307" max="12307" width="6.85546875" style="11" customWidth="1"/>
    <col min="12308" max="12308" width="7.5703125" style="11" customWidth="1"/>
    <col min="12309" max="12309" width="6.28515625" style="11" customWidth="1"/>
    <col min="12310" max="12545" width="9.140625" style="11"/>
    <col min="12546" max="12546" width="4.42578125" style="11" customWidth="1"/>
    <col min="12547" max="12547" width="20.140625" style="11" customWidth="1"/>
    <col min="12548" max="12549" width="15.42578125" style="11" customWidth="1"/>
    <col min="12550" max="12560" width="5.7109375" style="11" customWidth="1"/>
    <col min="12561" max="12561" width="6.7109375" style="11" customWidth="1"/>
    <col min="12562" max="12562" width="7.85546875" style="11" customWidth="1"/>
    <col min="12563" max="12563" width="6.85546875" style="11" customWidth="1"/>
    <col min="12564" max="12564" width="7.5703125" style="11" customWidth="1"/>
    <col min="12565" max="12565" width="6.28515625" style="11" customWidth="1"/>
    <col min="12566" max="12801" width="9.140625" style="11"/>
    <col min="12802" max="12802" width="4.42578125" style="11" customWidth="1"/>
    <col min="12803" max="12803" width="20.140625" style="11" customWidth="1"/>
    <col min="12804" max="12805" width="15.42578125" style="11" customWidth="1"/>
    <col min="12806" max="12816" width="5.7109375" style="11" customWidth="1"/>
    <col min="12817" max="12817" width="6.7109375" style="11" customWidth="1"/>
    <col min="12818" max="12818" width="7.85546875" style="11" customWidth="1"/>
    <col min="12819" max="12819" width="6.85546875" style="11" customWidth="1"/>
    <col min="12820" max="12820" width="7.5703125" style="11" customWidth="1"/>
    <col min="12821" max="12821" width="6.28515625" style="11" customWidth="1"/>
    <col min="12822" max="13057" width="9.140625" style="11"/>
    <col min="13058" max="13058" width="4.42578125" style="11" customWidth="1"/>
    <col min="13059" max="13059" width="20.140625" style="11" customWidth="1"/>
    <col min="13060" max="13061" width="15.42578125" style="11" customWidth="1"/>
    <col min="13062" max="13072" width="5.7109375" style="11" customWidth="1"/>
    <col min="13073" max="13073" width="6.7109375" style="11" customWidth="1"/>
    <col min="13074" max="13074" width="7.85546875" style="11" customWidth="1"/>
    <col min="13075" max="13075" width="6.85546875" style="11" customWidth="1"/>
    <col min="13076" max="13076" width="7.5703125" style="11" customWidth="1"/>
    <col min="13077" max="13077" width="6.28515625" style="11" customWidth="1"/>
    <col min="13078" max="13313" width="9.140625" style="11"/>
    <col min="13314" max="13314" width="4.42578125" style="11" customWidth="1"/>
    <col min="13315" max="13315" width="20.140625" style="11" customWidth="1"/>
    <col min="13316" max="13317" width="15.42578125" style="11" customWidth="1"/>
    <col min="13318" max="13328" width="5.7109375" style="11" customWidth="1"/>
    <col min="13329" max="13329" width="6.7109375" style="11" customWidth="1"/>
    <col min="13330" max="13330" width="7.85546875" style="11" customWidth="1"/>
    <col min="13331" max="13331" width="6.85546875" style="11" customWidth="1"/>
    <col min="13332" max="13332" width="7.5703125" style="11" customWidth="1"/>
    <col min="13333" max="13333" width="6.28515625" style="11" customWidth="1"/>
    <col min="13334" max="13569" width="9.140625" style="11"/>
    <col min="13570" max="13570" width="4.42578125" style="11" customWidth="1"/>
    <col min="13571" max="13571" width="20.140625" style="11" customWidth="1"/>
    <col min="13572" max="13573" width="15.42578125" style="11" customWidth="1"/>
    <col min="13574" max="13584" width="5.7109375" style="11" customWidth="1"/>
    <col min="13585" max="13585" width="6.7109375" style="11" customWidth="1"/>
    <col min="13586" max="13586" width="7.85546875" style="11" customWidth="1"/>
    <col min="13587" max="13587" width="6.85546875" style="11" customWidth="1"/>
    <col min="13588" max="13588" width="7.5703125" style="11" customWidth="1"/>
    <col min="13589" max="13589" width="6.28515625" style="11" customWidth="1"/>
    <col min="13590" max="13825" width="9.140625" style="11"/>
    <col min="13826" max="13826" width="4.42578125" style="11" customWidth="1"/>
    <col min="13827" max="13827" width="20.140625" style="11" customWidth="1"/>
    <col min="13828" max="13829" width="15.42578125" style="11" customWidth="1"/>
    <col min="13830" max="13840" width="5.7109375" style="11" customWidth="1"/>
    <col min="13841" max="13841" width="6.7109375" style="11" customWidth="1"/>
    <col min="13842" max="13842" width="7.85546875" style="11" customWidth="1"/>
    <col min="13843" max="13843" width="6.85546875" style="11" customWidth="1"/>
    <col min="13844" max="13844" width="7.5703125" style="11" customWidth="1"/>
    <col min="13845" max="13845" width="6.28515625" style="11" customWidth="1"/>
    <col min="13846" max="14081" width="9.140625" style="11"/>
    <col min="14082" max="14082" width="4.42578125" style="11" customWidth="1"/>
    <col min="14083" max="14083" width="20.140625" style="11" customWidth="1"/>
    <col min="14084" max="14085" width="15.42578125" style="11" customWidth="1"/>
    <col min="14086" max="14096" width="5.7109375" style="11" customWidth="1"/>
    <col min="14097" max="14097" width="6.7109375" style="11" customWidth="1"/>
    <col min="14098" max="14098" width="7.85546875" style="11" customWidth="1"/>
    <col min="14099" max="14099" width="6.85546875" style="11" customWidth="1"/>
    <col min="14100" max="14100" width="7.5703125" style="11" customWidth="1"/>
    <col min="14101" max="14101" width="6.28515625" style="11" customWidth="1"/>
    <col min="14102" max="14337" width="9.140625" style="11"/>
    <col min="14338" max="14338" width="4.42578125" style="11" customWidth="1"/>
    <col min="14339" max="14339" width="20.140625" style="11" customWidth="1"/>
    <col min="14340" max="14341" width="15.42578125" style="11" customWidth="1"/>
    <col min="14342" max="14352" width="5.7109375" style="11" customWidth="1"/>
    <col min="14353" max="14353" width="6.7109375" style="11" customWidth="1"/>
    <col min="14354" max="14354" width="7.85546875" style="11" customWidth="1"/>
    <col min="14355" max="14355" width="6.85546875" style="11" customWidth="1"/>
    <col min="14356" max="14356" width="7.5703125" style="11" customWidth="1"/>
    <col min="14357" max="14357" width="6.28515625" style="11" customWidth="1"/>
    <col min="14358" max="14593" width="9.140625" style="11"/>
    <col min="14594" max="14594" width="4.42578125" style="11" customWidth="1"/>
    <col min="14595" max="14595" width="20.140625" style="11" customWidth="1"/>
    <col min="14596" max="14597" width="15.42578125" style="11" customWidth="1"/>
    <col min="14598" max="14608" width="5.7109375" style="11" customWidth="1"/>
    <col min="14609" max="14609" width="6.7109375" style="11" customWidth="1"/>
    <col min="14610" max="14610" width="7.85546875" style="11" customWidth="1"/>
    <col min="14611" max="14611" width="6.85546875" style="11" customWidth="1"/>
    <col min="14612" max="14612" width="7.5703125" style="11" customWidth="1"/>
    <col min="14613" max="14613" width="6.28515625" style="11" customWidth="1"/>
    <col min="14614" max="14849" width="9.140625" style="11"/>
    <col min="14850" max="14850" width="4.42578125" style="11" customWidth="1"/>
    <col min="14851" max="14851" width="20.140625" style="11" customWidth="1"/>
    <col min="14852" max="14853" width="15.42578125" style="11" customWidth="1"/>
    <col min="14854" max="14864" width="5.7109375" style="11" customWidth="1"/>
    <col min="14865" max="14865" width="6.7109375" style="11" customWidth="1"/>
    <col min="14866" max="14866" width="7.85546875" style="11" customWidth="1"/>
    <col min="14867" max="14867" width="6.85546875" style="11" customWidth="1"/>
    <col min="14868" max="14868" width="7.5703125" style="11" customWidth="1"/>
    <col min="14869" max="14869" width="6.28515625" style="11" customWidth="1"/>
    <col min="14870" max="15105" width="9.140625" style="11"/>
    <col min="15106" max="15106" width="4.42578125" style="11" customWidth="1"/>
    <col min="15107" max="15107" width="20.140625" style="11" customWidth="1"/>
    <col min="15108" max="15109" width="15.42578125" style="11" customWidth="1"/>
    <col min="15110" max="15120" width="5.7109375" style="11" customWidth="1"/>
    <col min="15121" max="15121" width="6.7109375" style="11" customWidth="1"/>
    <col min="15122" max="15122" width="7.85546875" style="11" customWidth="1"/>
    <col min="15123" max="15123" width="6.85546875" style="11" customWidth="1"/>
    <col min="15124" max="15124" width="7.5703125" style="11" customWidth="1"/>
    <col min="15125" max="15125" width="6.28515625" style="11" customWidth="1"/>
    <col min="15126" max="15361" width="9.140625" style="11"/>
    <col min="15362" max="15362" width="4.42578125" style="11" customWidth="1"/>
    <col min="15363" max="15363" width="20.140625" style="11" customWidth="1"/>
    <col min="15364" max="15365" width="15.42578125" style="11" customWidth="1"/>
    <col min="15366" max="15376" width="5.7109375" style="11" customWidth="1"/>
    <col min="15377" max="15377" width="6.7109375" style="11" customWidth="1"/>
    <col min="15378" max="15378" width="7.85546875" style="11" customWidth="1"/>
    <col min="15379" max="15379" width="6.85546875" style="11" customWidth="1"/>
    <col min="15380" max="15380" width="7.5703125" style="11" customWidth="1"/>
    <col min="15381" max="15381" width="6.28515625" style="11" customWidth="1"/>
    <col min="15382" max="15617" width="9.140625" style="11"/>
    <col min="15618" max="15618" width="4.42578125" style="11" customWidth="1"/>
    <col min="15619" max="15619" width="20.140625" style="11" customWidth="1"/>
    <col min="15620" max="15621" width="15.42578125" style="11" customWidth="1"/>
    <col min="15622" max="15632" width="5.7109375" style="11" customWidth="1"/>
    <col min="15633" max="15633" width="6.7109375" style="11" customWidth="1"/>
    <col min="15634" max="15634" width="7.85546875" style="11" customWidth="1"/>
    <col min="15635" max="15635" width="6.85546875" style="11" customWidth="1"/>
    <col min="15636" max="15636" width="7.5703125" style="11" customWidth="1"/>
    <col min="15637" max="15637" width="6.28515625" style="11" customWidth="1"/>
    <col min="15638" max="15873" width="9.140625" style="11"/>
    <col min="15874" max="15874" width="4.42578125" style="11" customWidth="1"/>
    <col min="15875" max="15875" width="20.140625" style="11" customWidth="1"/>
    <col min="15876" max="15877" width="15.42578125" style="11" customWidth="1"/>
    <col min="15878" max="15888" width="5.7109375" style="11" customWidth="1"/>
    <col min="15889" max="15889" width="6.7109375" style="11" customWidth="1"/>
    <col min="15890" max="15890" width="7.85546875" style="11" customWidth="1"/>
    <col min="15891" max="15891" width="6.85546875" style="11" customWidth="1"/>
    <col min="15892" max="15892" width="7.5703125" style="11" customWidth="1"/>
    <col min="15893" max="15893" width="6.28515625" style="11" customWidth="1"/>
    <col min="15894" max="16129" width="9.140625" style="11"/>
    <col min="16130" max="16130" width="4.42578125" style="11" customWidth="1"/>
    <col min="16131" max="16131" width="20.140625" style="11" customWidth="1"/>
    <col min="16132" max="16133" width="15.42578125" style="11" customWidth="1"/>
    <col min="16134" max="16144" width="5.7109375" style="11" customWidth="1"/>
    <col min="16145" max="16145" width="6.7109375" style="11" customWidth="1"/>
    <col min="16146" max="16146" width="7.85546875" style="11" customWidth="1"/>
    <col min="16147" max="16147" width="6.85546875" style="11" customWidth="1"/>
    <col min="16148" max="16148" width="7.5703125" style="11" customWidth="1"/>
    <col min="16149" max="16149" width="6.28515625" style="11" customWidth="1"/>
    <col min="16150" max="16384" width="9.140625" style="11"/>
  </cols>
  <sheetData>
    <row r="2" spans="1:29" ht="21" customHeight="1" x14ac:dyDescent="0.2">
      <c r="B2" s="197" t="s">
        <v>39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82"/>
      <c r="V2" s="82"/>
      <c r="W2" s="82"/>
      <c r="X2" s="82"/>
      <c r="Y2" s="82"/>
      <c r="Z2" s="82"/>
      <c r="AA2" s="82"/>
      <c r="AB2" s="82"/>
      <c r="AC2" s="82"/>
    </row>
    <row r="3" spans="1:29" ht="4.5" customHeight="1" x14ac:dyDescent="0.25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</row>
    <row r="4" spans="1:29" ht="24" customHeight="1" x14ac:dyDescent="0.2">
      <c r="A4" s="183" t="s">
        <v>290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69"/>
      <c r="W4" s="69"/>
      <c r="X4" s="69"/>
    </row>
    <row r="5" spans="1:29" ht="6.75" customHeight="1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69"/>
      <c r="W5" s="69"/>
      <c r="X5" s="69"/>
    </row>
    <row r="6" spans="1:29" ht="15" customHeight="1" x14ac:dyDescent="0.3">
      <c r="A6" s="198"/>
      <c r="B6" s="198"/>
      <c r="C6" s="66"/>
      <c r="D6" s="66"/>
      <c r="E6" s="18"/>
      <c r="F6" s="18"/>
      <c r="G6" s="19" t="s">
        <v>71</v>
      </c>
      <c r="H6" s="47">
        <v>10</v>
      </c>
      <c r="J6" s="29"/>
      <c r="K6" s="19" t="s">
        <v>46</v>
      </c>
      <c r="L6" s="174">
        <v>0</v>
      </c>
      <c r="M6" s="175"/>
      <c r="N6" s="101" t="s">
        <v>62</v>
      </c>
      <c r="Q6" s="19" t="s">
        <v>41</v>
      </c>
      <c r="R6" s="20">
        <v>0</v>
      </c>
      <c r="S6" s="67"/>
      <c r="T6" s="101" t="s">
        <v>42</v>
      </c>
    </row>
    <row r="7" spans="1:29" ht="8.25" customHeight="1" x14ac:dyDescent="0.2">
      <c r="A7" s="27"/>
      <c r="C7" s="22"/>
      <c r="D7" s="22"/>
      <c r="E7" s="11"/>
      <c r="F7" s="11"/>
      <c r="G7" s="11"/>
      <c r="H7" s="11"/>
      <c r="J7" s="27"/>
    </row>
    <row r="8" spans="1:29" ht="15" customHeight="1" x14ac:dyDescent="0.3">
      <c r="A8" s="18"/>
      <c r="B8" s="69" t="s">
        <v>138</v>
      </c>
      <c r="D8" s="68"/>
      <c r="E8" s="18"/>
      <c r="F8" s="18"/>
      <c r="G8" s="19" t="s">
        <v>44</v>
      </c>
      <c r="H8" s="47">
        <v>10</v>
      </c>
      <c r="J8" s="18"/>
      <c r="K8" s="19" t="s">
        <v>48</v>
      </c>
      <c r="L8" s="181">
        <v>0</v>
      </c>
      <c r="M8" s="182"/>
      <c r="N8" s="101" t="s">
        <v>49</v>
      </c>
      <c r="P8" s="18"/>
      <c r="Q8" s="19" t="s">
        <v>45</v>
      </c>
      <c r="R8" s="20">
        <v>180</v>
      </c>
      <c r="S8" s="67"/>
      <c r="T8" s="101" t="s">
        <v>42</v>
      </c>
    </row>
    <row r="9" spans="1:29" ht="8.25" customHeight="1" x14ac:dyDescent="0.2">
      <c r="A9" s="27"/>
      <c r="B9" s="69"/>
      <c r="C9" s="69"/>
      <c r="D9" s="68"/>
      <c r="E9" s="11"/>
      <c r="F9" s="11"/>
      <c r="G9" s="11"/>
      <c r="H9" s="11"/>
      <c r="J9" s="27"/>
    </row>
    <row r="10" spans="1:29" ht="17.25" customHeight="1" x14ac:dyDescent="0.3">
      <c r="A10" s="27"/>
      <c r="B10" s="11" t="s">
        <v>139</v>
      </c>
      <c r="C10" s="69"/>
      <c r="D10" s="68"/>
      <c r="E10" s="28"/>
      <c r="F10" s="28"/>
      <c r="G10" s="28"/>
      <c r="H10" s="70"/>
      <c r="I10" s="28"/>
      <c r="J10" s="28"/>
      <c r="K10" s="19" t="s">
        <v>51</v>
      </c>
      <c r="L10" s="174">
        <v>0</v>
      </c>
      <c r="M10" s="175"/>
      <c r="N10" s="101" t="s">
        <v>63</v>
      </c>
      <c r="P10" s="18"/>
      <c r="Q10" s="18"/>
      <c r="R10" s="18"/>
      <c r="S10" s="18"/>
      <c r="T10" s="18"/>
      <c r="U10" s="18"/>
    </row>
    <row r="11" spans="1:29" s="105" customFormat="1" ht="6.75" customHeight="1" x14ac:dyDescent="0.25">
      <c r="A11" s="33"/>
      <c r="E11" s="31"/>
      <c r="F11" s="17"/>
      <c r="G11" s="17"/>
      <c r="H11" s="17"/>
      <c r="J11" s="17"/>
    </row>
    <row r="12" spans="1:29" s="105" customFormat="1" ht="6.75" customHeight="1" x14ac:dyDescent="0.25">
      <c r="A12" s="33"/>
      <c r="E12" s="31"/>
      <c r="F12" s="17"/>
      <c r="G12" s="17"/>
      <c r="H12" s="17"/>
      <c r="J12" s="17"/>
    </row>
    <row r="13" spans="1:29" ht="30" customHeight="1" x14ac:dyDescent="0.2">
      <c r="A13" s="100" t="s">
        <v>12</v>
      </c>
      <c r="B13" s="65" t="s">
        <v>72</v>
      </c>
      <c r="C13" s="65" t="s">
        <v>73</v>
      </c>
      <c r="D13" s="65" t="s">
        <v>55</v>
      </c>
      <c r="E13" s="72">
        <v>1</v>
      </c>
      <c r="F13" s="72">
        <v>2</v>
      </c>
      <c r="G13" s="72">
        <v>3</v>
      </c>
      <c r="H13" s="72">
        <v>4</v>
      </c>
      <c r="I13" s="72">
        <v>5</v>
      </c>
      <c r="J13" s="72">
        <v>6</v>
      </c>
      <c r="K13" s="72">
        <v>7</v>
      </c>
      <c r="L13" s="72">
        <v>8</v>
      </c>
      <c r="M13" s="72">
        <v>9</v>
      </c>
      <c r="N13" s="72">
        <v>10</v>
      </c>
      <c r="O13" s="72"/>
      <c r="P13" s="98" t="s">
        <v>75</v>
      </c>
      <c r="Q13" s="99" t="s">
        <v>57</v>
      </c>
      <c r="R13" s="97" t="s">
        <v>76</v>
      </c>
      <c r="S13" s="97" t="s">
        <v>56</v>
      </c>
      <c r="T13" s="97" t="s">
        <v>59</v>
      </c>
    </row>
    <row r="14" spans="1:29" ht="21.75" customHeight="1" x14ac:dyDescent="0.2">
      <c r="A14" s="35">
        <v>1</v>
      </c>
      <c r="B14" s="75" t="str">
        <f>'St.k. 6'!B5</f>
        <v>Magdalēna Pildere</v>
      </c>
      <c r="C14" s="36" t="str">
        <f>'St.k. 6'!C5</f>
        <v>Korida</v>
      </c>
      <c r="D14" s="36" t="str">
        <f>'St.k. 6'!J5</f>
        <v>ZS Zāgkalni</v>
      </c>
      <c r="E14" s="59">
        <v>5</v>
      </c>
      <c r="F14" s="59">
        <v>6</v>
      </c>
      <c r="G14" s="59">
        <v>7</v>
      </c>
      <c r="H14" s="59">
        <v>8</v>
      </c>
      <c r="I14" s="59">
        <v>7</v>
      </c>
      <c r="J14" s="59">
        <v>6</v>
      </c>
      <c r="K14" s="59">
        <v>7</v>
      </c>
      <c r="L14" s="59">
        <v>6</v>
      </c>
      <c r="M14" s="61">
        <v>8</v>
      </c>
      <c r="N14" s="61">
        <v>5</v>
      </c>
      <c r="O14" s="61"/>
      <c r="P14" s="76">
        <f>SUM(E14:N14)</f>
        <v>65</v>
      </c>
      <c r="Q14" s="77">
        <v>0</v>
      </c>
      <c r="R14" s="76">
        <f t="shared" ref="R14:R25" si="0">IF(ROUNDUP(Q14,0)-$R$6&lt;=0,0,ROUNDUP((ROUNDUP(Q14,0)-$R$6)/4,0))</f>
        <v>0</v>
      </c>
      <c r="S14" s="76">
        <v>0</v>
      </c>
      <c r="T14" s="78">
        <f>SUM(P14-R14-S14)</f>
        <v>65</v>
      </c>
      <c r="U14" s="79"/>
    </row>
    <row r="15" spans="1:29" s="42" customFormat="1" ht="21.75" customHeight="1" x14ac:dyDescent="0.25">
      <c r="A15" s="35">
        <v>2</v>
      </c>
      <c r="B15" s="75" t="str">
        <f>'St.k. 6'!B6</f>
        <v>Gunta Žagare</v>
      </c>
      <c r="C15" s="36" t="str">
        <f>'St.k. 6'!C6</f>
        <v>Vanda</v>
      </c>
      <c r="D15" s="36" t="str">
        <f>'St.k. 6'!J6</f>
        <v>ZS Rubeņi</v>
      </c>
      <c r="E15" s="369">
        <v>7</v>
      </c>
      <c r="F15" s="369">
        <v>6</v>
      </c>
      <c r="G15" s="369">
        <v>4</v>
      </c>
      <c r="H15" s="369">
        <v>6</v>
      </c>
      <c r="I15" s="369">
        <v>7</v>
      </c>
      <c r="J15" s="369">
        <v>5</v>
      </c>
      <c r="K15" s="369">
        <v>7</v>
      </c>
      <c r="L15" s="369">
        <v>6</v>
      </c>
      <c r="M15" s="370">
        <v>6</v>
      </c>
      <c r="N15" s="370">
        <v>8</v>
      </c>
      <c r="O15" s="370"/>
      <c r="P15" s="76">
        <f t="shared" ref="P15:P16" si="1">SUM(E15:N15)</f>
        <v>62</v>
      </c>
      <c r="Q15" s="77">
        <v>0</v>
      </c>
      <c r="R15" s="76">
        <f t="shared" ref="R15:R16" si="2">IF(ROUNDUP(Q15,0)-$R$6&lt;=0,0,ROUNDUP((ROUNDUP(Q15,0)-$R$6)/4,0))</f>
        <v>0</v>
      </c>
      <c r="S15" s="76">
        <v>0</v>
      </c>
      <c r="T15" s="78">
        <f t="shared" ref="T15:T16" si="3">SUM(P15-R15-S15)</f>
        <v>62</v>
      </c>
      <c r="U15" s="80"/>
    </row>
    <row r="16" spans="1:29" s="42" customFormat="1" ht="21.75" customHeight="1" x14ac:dyDescent="0.25">
      <c r="A16" s="35">
        <v>3</v>
      </c>
      <c r="B16" s="75" t="str">
        <f>'St.k. 6'!B7</f>
        <v>Veronika Mikuļiča</v>
      </c>
      <c r="C16" s="36" t="str">
        <f>'St.k. 6'!C7</f>
        <v>Dragreiss</v>
      </c>
      <c r="D16" s="36" t="str">
        <f>'St.k. 6'!J7</f>
        <v>JSK Demora</v>
      </c>
      <c r="E16" s="369">
        <v>6</v>
      </c>
      <c r="F16" s="369">
        <v>6</v>
      </c>
      <c r="G16" s="369">
        <v>2</v>
      </c>
      <c r="H16" s="369">
        <v>5</v>
      </c>
      <c r="I16" s="369">
        <v>3</v>
      </c>
      <c r="J16" s="369">
        <v>4</v>
      </c>
      <c r="K16" s="369">
        <v>8</v>
      </c>
      <c r="L16" s="369">
        <v>2</v>
      </c>
      <c r="M16" s="370">
        <v>0</v>
      </c>
      <c r="N16" s="370">
        <v>5</v>
      </c>
      <c r="O16" s="370"/>
      <c r="P16" s="76">
        <f t="shared" si="1"/>
        <v>41</v>
      </c>
      <c r="Q16" s="77">
        <v>0</v>
      </c>
      <c r="R16" s="76">
        <f t="shared" si="2"/>
        <v>0</v>
      </c>
      <c r="S16" s="76">
        <v>0</v>
      </c>
      <c r="T16" s="78">
        <f t="shared" si="3"/>
        <v>41</v>
      </c>
      <c r="U16" s="80"/>
    </row>
    <row r="17" spans="1:21" s="42" customFormat="1" ht="21.75" customHeight="1" x14ac:dyDescent="0.25">
      <c r="A17" s="35">
        <v>4</v>
      </c>
      <c r="B17" s="75" t="str">
        <f>'St.k. 6'!B8</f>
        <v>Gunta Žagare</v>
      </c>
      <c r="C17" s="36" t="str">
        <f>'St.k. 6'!C8</f>
        <v>Ilma</v>
      </c>
      <c r="D17" s="36" t="str">
        <f>'St.k. 6'!J8</f>
        <v>ZS Rubeņi</v>
      </c>
      <c r="E17" s="369">
        <v>6</v>
      </c>
      <c r="F17" s="369">
        <v>7</v>
      </c>
      <c r="G17" s="369">
        <v>6</v>
      </c>
      <c r="H17" s="369">
        <v>6</v>
      </c>
      <c r="I17" s="369">
        <v>5</v>
      </c>
      <c r="J17" s="369">
        <v>7</v>
      </c>
      <c r="K17" s="369">
        <v>6</v>
      </c>
      <c r="L17" s="369">
        <v>6</v>
      </c>
      <c r="M17" s="370">
        <v>4</v>
      </c>
      <c r="N17" s="370">
        <v>8</v>
      </c>
      <c r="O17" s="370"/>
      <c r="P17" s="76">
        <f t="shared" ref="P17:P23" si="4">SUM(E17:N17)</f>
        <v>61</v>
      </c>
      <c r="Q17" s="77">
        <v>0</v>
      </c>
      <c r="R17" s="76">
        <f t="shared" ref="R17:R23" si="5">IF(ROUNDUP(Q17,0)-$R$6&lt;=0,0,ROUNDUP((ROUNDUP(Q17,0)-$R$6)/4,0))</f>
        <v>0</v>
      </c>
      <c r="S17" s="76">
        <v>0</v>
      </c>
      <c r="T17" s="78">
        <f t="shared" ref="T17:T23" si="6">SUM(P17-R17-S17)</f>
        <v>61</v>
      </c>
      <c r="U17" s="80"/>
    </row>
    <row r="18" spans="1:21" s="42" customFormat="1" ht="21.75" customHeight="1" x14ac:dyDescent="0.25">
      <c r="A18" s="35">
        <v>5</v>
      </c>
      <c r="B18" s="75" t="str">
        <f>'St.k. 6'!B9</f>
        <v>Katrīna Lindenblate</v>
      </c>
      <c r="C18" s="36" t="str">
        <f>'St.k. 6'!C9</f>
        <v>Feja</v>
      </c>
      <c r="D18" s="36" t="str">
        <f>'St.k. 6'!J9</f>
        <v>JSK Demora</v>
      </c>
      <c r="E18" s="369">
        <v>1</v>
      </c>
      <c r="F18" s="369">
        <v>2</v>
      </c>
      <c r="G18" s="369">
        <v>3</v>
      </c>
      <c r="H18" s="369">
        <v>7</v>
      </c>
      <c r="I18" s="369">
        <v>7</v>
      </c>
      <c r="J18" s="369">
        <v>5</v>
      </c>
      <c r="K18" s="369">
        <v>8</v>
      </c>
      <c r="L18" s="369">
        <v>4</v>
      </c>
      <c r="M18" s="370">
        <v>3</v>
      </c>
      <c r="N18" s="370">
        <v>8</v>
      </c>
      <c r="O18" s="370"/>
      <c r="P18" s="76">
        <f t="shared" si="4"/>
        <v>48</v>
      </c>
      <c r="Q18" s="77">
        <v>0</v>
      </c>
      <c r="R18" s="76">
        <f t="shared" si="5"/>
        <v>0</v>
      </c>
      <c r="S18" s="76">
        <v>0</v>
      </c>
      <c r="T18" s="78">
        <f t="shared" si="6"/>
        <v>48</v>
      </c>
      <c r="U18" s="80"/>
    </row>
    <row r="19" spans="1:21" s="42" customFormat="1" ht="21.75" customHeight="1" x14ac:dyDescent="0.25">
      <c r="A19" s="35">
        <v>6</v>
      </c>
      <c r="B19" s="75" t="str">
        <f>'St.k. 6'!B10</f>
        <v>Anna Goša</v>
      </c>
      <c r="C19" s="36" t="str">
        <f>'St.k. 6'!C10</f>
        <v>Feja</v>
      </c>
      <c r="D19" s="36" t="str">
        <f>'St.k. 6'!J10</f>
        <v>JSK Demora</v>
      </c>
      <c r="E19" s="369">
        <v>8</v>
      </c>
      <c r="F19" s="369">
        <v>8</v>
      </c>
      <c r="G19" s="369">
        <v>9</v>
      </c>
      <c r="H19" s="369">
        <v>8</v>
      </c>
      <c r="I19" s="369">
        <v>9</v>
      </c>
      <c r="J19" s="369">
        <v>7</v>
      </c>
      <c r="K19" s="369">
        <v>8</v>
      </c>
      <c r="L19" s="369">
        <v>8</v>
      </c>
      <c r="M19" s="370">
        <v>2</v>
      </c>
      <c r="N19" s="370">
        <v>8</v>
      </c>
      <c r="O19" s="370"/>
      <c r="P19" s="76">
        <f t="shared" si="4"/>
        <v>75</v>
      </c>
      <c r="Q19" s="77">
        <v>0</v>
      </c>
      <c r="R19" s="76">
        <f t="shared" si="5"/>
        <v>0</v>
      </c>
      <c r="S19" s="76">
        <v>0</v>
      </c>
      <c r="T19" s="78">
        <f t="shared" si="6"/>
        <v>75</v>
      </c>
      <c r="U19" s="80"/>
    </row>
    <row r="20" spans="1:21" s="42" customFormat="1" ht="21.75" customHeight="1" x14ac:dyDescent="0.25">
      <c r="A20" s="35">
        <v>7</v>
      </c>
      <c r="B20" s="75" t="str">
        <f>'St.k. 6'!B11</f>
        <v>Aleksa Laura Kļaviņa</v>
      </c>
      <c r="C20" s="36" t="str">
        <f>'St.k. 6'!C11</f>
        <v>California</v>
      </c>
      <c r="D20" s="36" t="str">
        <f>'St.k. 6'!J11</f>
        <v>Tukuma JSK</v>
      </c>
      <c r="E20" s="369">
        <v>5</v>
      </c>
      <c r="F20" s="369">
        <v>6</v>
      </c>
      <c r="G20" s="369">
        <v>2</v>
      </c>
      <c r="H20" s="369">
        <v>6</v>
      </c>
      <c r="I20" s="369">
        <v>7</v>
      </c>
      <c r="J20" s="369">
        <v>5</v>
      </c>
      <c r="K20" s="369">
        <v>5</v>
      </c>
      <c r="L20" s="369">
        <v>6</v>
      </c>
      <c r="M20" s="370">
        <v>8</v>
      </c>
      <c r="N20" s="370">
        <v>8</v>
      </c>
      <c r="O20" s="370"/>
      <c r="P20" s="76">
        <f t="shared" si="4"/>
        <v>58</v>
      </c>
      <c r="Q20" s="77">
        <v>0</v>
      </c>
      <c r="R20" s="76">
        <f t="shared" si="5"/>
        <v>0</v>
      </c>
      <c r="S20" s="76">
        <v>0</v>
      </c>
      <c r="T20" s="78">
        <f t="shared" si="6"/>
        <v>58</v>
      </c>
      <c r="U20" s="80"/>
    </row>
    <row r="21" spans="1:21" s="42" customFormat="1" ht="21.75" customHeight="1" x14ac:dyDescent="0.25">
      <c r="A21" s="35">
        <v>8</v>
      </c>
      <c r="B21" s="75" t="str">
        <f>'St.k. 6'!B12</f>
        <v>Laura Fiodorovaite</v>
      </c>
      <c r="C21" s="36" t="str">
        <f>'St.k. 6'!C12</f>
        <v>Sanremo</v>
      </c>
      <c r="D21" s="36" t="str">
        <f>'St.k. 6'!J12</f>
        <v>Zigmo žirgai</v>
      </c>
      <c r="E21" s="369">
        <v>7</v>
      </c>
      <c r="F21" s="369">
        <v>7</v>
      </c>
      <c r="G21" s="369">
        <v>2</v>
      </c>
      <c r="H21" s="369">
        <v>6</v>
      </c>
      <c r="I21" s="369">
        <v>1</v>
      </c>
      <c r="J21" s="369">
        <v>6</v>
      </c>
      <c r="K21" s="369">
        <v>5</v>
      </c>
      <c r="L21" s="369">
        <v>0</v>
      </c>
      <c r="M21" s="370">
        <v>9</v>
      </c>
      <c r="N21" s="370">
        <v>7</v>
      </c>
      <c r="O21" s="370"/>
      <c r="P21" s="76">
        <f t="shared" si="4"/>
        <v>50</v>
      </c>
      <c r="Q21" s="77">
        <v>0</v>
      </c>
      <c r="R21" s="76">
        <f t="shared" si="5"/>
        <v>0</v>
      </c>
      <c r="S21" s="76">
        <v>0</v>
      </c>
      <c r="T21" s="78">
        <f t="shared" si="6"/>
        <v>50</v>
      </c>
      <c r="U21" s="80"/>
    </row>
    <row r="22" spans="1:21" s="42" customFormat="1" ht="21.75" customHeight="1" x14ac:dyDescent="0.25">
      <c r="A22" s="35">
        <v>9</v>
      </c>
      <c r="B22" s="75" t="str">
        <f>'St.k. 6'!B13</f>
        <v>Reičela Koha</v>
      </c>
      <c r="C22" s="36" t="str">
        <f>'St.k. 6'!C13</f>
        <v>Feja</v>
      </c>
      <c r="D22" s="36" t="str">
        <f>'St.k. 6'!J13</f>
        <v>JSK Demora</v>
      </c>
      <c r="E22" s="369">
        <v>5</v>
      </c>
      <c r="F22" s="369">
        <v>7</v>
      </c>
      <c r="G22" s="369">
        <v>6</v>
      </c>
      <c r="H22" s="369">
        <v>5</v>
      </c>
      <c r="I22" s="369">
        <v>4</v>
      </c>
      <c r="J22" s="369">
        <v>7</v>
      </c>
      <c r="K22" s="369">
        <v>7</v>
      </c>
      <c r="L22" s="369">
        <v>7</v>
      </c>
      <c r="M22" s="370">
        <v>8</v>
      </c>
      <c r="N22" s="370">
        <v>9</v>
      </c>
      <c r="O22" s="370"/>
      <c r="P22" s="76">
        <f t="shared" si="4"/>
        <v>65</v>
      </c>
      <c r="Q22" s="77">
        <v>0</v>
      </c>
      <c r="R22" s="76">
        <f t="shared" si="5"/>
        <v>0</v>
      </c>
      <c r="S22" s="76">
        <v>0</v>
      </c>
      <c r="T22" s="78">
        <f t="shared" si="6"/>
        <v>65</v>
      </c>
      <c r="U22" s="80"/>
    </row>
    <row r="23" spans="1:21" s="42" customFormat="1" ht="21.75" customHeight="1" x14ac:dyDescent="0.25">
      <c r="A23" s="35">
        <v>10</v>
      </c>
      <c r="B23" s="75" t="str">
        <f>'St.k. 6'!B14</f>
        <v>Samanta Kausiņa</v>
      </c>
      <c r="C23" s="36" t="str">
        <f>'St.k. 6'!C14</f>
        <v>Alise</v>
      </c>
      <c r="D23" s="36" t="str">
        <f>'St.k. 6'!J14</f>
        <v>JSK Demora</v>
      </c>
      <c r="E23" s="369">
        <v>4</v>
      </c>
      <c r="F23" s="369">
        <v>3</v>
      </c>
      <c r="G23" s="369">
        <v>5</v>
      </c>
      <c r="H23" s="369">
        <v>5</v>
      </c>
      <c r="I23" s="369">
        <v>7</v>
      </c>
      <c r="J23" s="369">
        <v>3</v>
      </c>
      <c r="K23" s="369">
        <v>6</v>
      </c>
      <c r="L23" s="369">
        <v>4</v>
      </c>
      <c r="M23" s="370">
        <v>4</v>
      </c>
      <c r="N23" s="370">
        <v>4</v>
      </c>
      <c r="O23" s="370"/>
      <c r="P23" s="76">
        <f t="shared" si="4"/>
        <v>45</v>
      </c>
      <c r="Q23" s="77">
        <v>0</v>
      </c>
      <c r="R23" s="76">
        <f t="shared" si="5"/>
        <v>0</v>
      </c>
      <c r="S23" s="76">
        <v>0</v>
      </c>
      <c r="T23" s="78">
        <f t="shared" si="6"/>
        <v>45</v>
      </c>
      <c r="U23" s="80"/>
    </row>
    <row r="24" spans="1:21" s="42" customFormat="1" ht="21.75" customHeight="1" x14ac:dyDescent="0.25">
      <c r="A24" s="35">
        <v>11</v>
      </c>
      <c r="B24" s="75" t="str">
        <f>'St.k. 6'!B15</f>
        <v>Kēta Zvirgzdiņa</v>
      </c>
      <c r="C24" s="36" t="str">
        <f>'St.k. 6'!C15</f>
        <v>Alise</v>
      </c>
      <c r="D24" s="36" t="str">
        <f>'St.k. 6'!J15</f>
        <v>JSK Demora</v>
      </c>
      <c r="E24" s="369">
        <v>5</v>
      </c>
      <c r="F24" s="369">
        <v>4</v>
      </c>
      <c r="G24" s="369">
        <v>7</v>
      </c>
      <c r="H24" s="369">
        <v>8</v>
      </c>
      <c r="I24" s="369">
        <v>6</v>
      </c>
      <c r="J24" s="369">
        <v>6</v>
      </c>
      <c r="K24" s="369">
        <v>8</v>
      </c>
      <c r="L24" s="369">
        <v>9</v>
      </c>
      <c r="M24" s="370">
        <v>7</v>
      </c>
      <c r="N24" s="370">
        <v>3</v>
      </c>
      <c r="O24" s="370"/>
      <c r="P24" s="76">
        <f t="shared" ref="P24:P25" si="7">SUM(E24:O24)</f>
        <v>63</v>
      </c>
      <c r="Q24" s="77">
        <v>0</v>
      </c>
      <c r="R24" s="76">
        <f t="shared" si="0"/>
        <v>0</v>
      </c>
      <c r="S24" s="76">
        <v>0</v>
      </c>
      <c r="T24" s="78">
        <f t="shared" ref="T24:T25" si="8">SUM(E24:O24)-R24</f>
        <v>63</v>
      </c>
      <c r="U24" s="80"/>
    </row>
    <row r="25" spans="1:21" s="42" customFormat="1" ht="21.75" customHeight="1" x14ac:dyDescent="0.25">
      <c r="A25" s="35">
        <v>12</v>
      </c>
      <c r="B25" s="75" t="str">
        <f>'St.k. 6'!B16</f>
        <v>Anna Čakstiņa</v>
      </c>
      <c r="C25" s="36" t="str">
        <f>'St.k. 6'!C16</f>
        <v>Veto</v>
      </c>
      <c r="D25" s="36" t="str">
        <f>'St.k. 6'!J16</f>
        <v>JSK Demora</v>
      </c>
      <c r="E25" s="369">
        <v>5</v>
      </c>
      <c r="F25" s="369">
        <v>9</v>
      </c>
      <c r="G25" s="369">
        <v>7</v>
      </c>
      <c r="H25" s="369">
        <v>6</v>
      </c>
      <c r="I25" s="369">
        <v>7</v>
      </c>
      <c r="J25" s="369">
        <v>6</v>
      </c>
      <c r="K25" s="369">
        <v>5</v>
      </c>
      <c r="L25" s="369">
        <v>5</v>
      </c>
      <c r="M25" s="370">
        <v>4</v>
      </c>
      <c r="N25" s="370">
        <v>8</v>
      </c>
      <c r="O25" s="370"/>
      <c r="P25" s="76">
        <f t="shared" si="7"/>
        <v>62</v>
      </c>
      <c r="Q25" s="77">
        <v>0</v>
      </c>
      <c r="R25" s="76">
        <f t="shared" si="0"/>
        <v>0</v>
      </c>
      <c r="S25" s="76">
        <v>0</v>
      </c>
      <c r="T25" s="78">
        <f t="shared" si="8"/>
        <v>62</v>
      </c>
      <c r="U25" s="80"/>
    </row>
    <row r="26" spans="1:21" x14ac:dyDescent="0.2">
      <c r="D26" s="151"/>
      <c r="E26" s="150"/>
      <c r="F26" s="150"/>
      <c r="G26" s="150"/>
      <c r="H26" s="11"/>
      <c r="I26" s="150"/>
      <c r="J26" s="11"/>
      <c r="T26" s="51" t="s">
        <v>262</v>
      </c>
      <c r="U26" s="79"/>
    </row>
    <row r="27" spans="1:21" x14ac:dyDescent="0.2">
      <c r="B27" s="51" t="s">
        <v>66</v>
      </c>
      <c r="C27" s="51"/>
      <c r="D27" s="43"/>
      <c r="E27" s="43"/>
      <c r="F27" s="43"/>
      <c r="G27" s="43"/>
      <c r="H27" s="51"/>
      <c r="I27" s="43"/>
      <c r="J27" s="51" t="s">
        <v>261</v>
      </c>
      <c r="K27" s="51"/>
      <c r="L27" s="51"/>
      <c r="T27" s="51" t="s">
        <v>263</v>
      </c>
    </row>
    <row r="28" spans="1:21" x14ac:dyDescent="0.2">
      <c r="B28" s="51" t="s">
        <v>68</v>
      </c>
      <c r="C28" s="51"/>
      <c r="D28" s="43"/>
      <c r="E28" s="43"/>
      <c r="F28" s="43"/>
      <c r="G28" s="43"/>
      <c r="H28" s="51"/>
      <c r="I28" s="43"/>
      <c r="J28" s="51" t="s">
        <v>31</v>
      </c>
      <c r="K28" s="51"/>
      <c r="L28" s="51"/>
    </row>
    <row r="31" spans="1:21" x14ac:dyDescent="0.2">
      <c r="B31" s="81"/>
    </row>
  </sheetData>
  <mergeCells count="7">
    <mergeCell ref="L10:M10"/>
    <mergeCell ref="B2:T2"/>
    <mergeCell ref="B3:W3"/>
    <mergeCell ref="A4:U4"/>
    <mergeCell ref="A6:B6"/>
    <mergeCell ref="L6:M6"/>
    <mergeCell ref="L8:M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Q13" sqref="Q13"/>
    </sheetView>
  </sheetViews>
  <sheetFormatPr defaultRowHeight="15" x14ac:dyDescent="0.25"/>
  <cols>
    <col min="1" max="1" width="3.5703125" customWidth="1"/>
    <col min="2" max="2" width="18.140625" customWidth="1"/>
    <col min="3" max="3" width="11" style="223" customWidth="1"/>
    <col min="4" max="4" width="7" customWidth="1"/>
    <col min="5" max="5" width="8.28515625" customWidth="1"/>
    <col min="6" max="6" width="10" customWidth="1"/>
    <col min="7" max="7" width="11.42578125" style="145" customWidth="1"/>
    <col min="8" max="8" width="11.28515625" customWidth="1"/>
    <col min="9" max="9" width="13.7109375" customWidth="1"/>
    <col min="10" max="10" width="15.42578125" customWidth="1"/>
    <col min="11" max="14" width="6" customWidth="1"/>
  </cols>
  <sheetData>
    <row r="1" spans="1:14" ht="18" x14ac:dyDescent="0.25">
      <c r="B1" s="13" t="s">
        <v>140</v>
      </c>
      <c r="C1" s="222"/>
      <c r="D1" s="14"/>
    </row>
    <row r="2" spans="1:14" x14ac:dyDescent="0.25">
      <c r="B2" s="10" t="s">
        <v>141</v>
      </c>
    </row>
    <row r="3" spans="1:14" ht="15.75" thickBot="1" x14ac:dyDescent="0.3">
      <c r="B3" s="9" t="s">
        <v>38</v>
      </c>
    </row>
    <row r="4" spans="1:14" ht="21.75" thickBot="1" x14ac:dyDescent="0.3">
      <c r="A4" s="164" t="s">
        <v>12</v>
      </c>
      <c r="B4" s="299" t="s">
        <v>0</v>
      </c>
      <c r="C4" s="310" t="s">
        <v>2</v>
      </c>
      <c r="D4" s="300" t="s">
        <v>3</v>
      </c>
      <c r="E4" s="301" t="s">
        <v>4</v>
      </c>
      <c r="F4" s="300" t="s">
        <v>5</v>
      </c>
      <c r="G4" s="301" t="s">
        <v>6</v>
      </c>
      <c r="H4" s="301" t="s">
        <v>7</v>
      </c>
      <c r="I4" s="301" t="s">
        <v>8</v>
      </c>
      <c r="J4" s="299" t="s">
        <v>9</v>
      </c>
      <c r="K4" s="302" t="s">
        <v>56</v>
      </c>
      <c r="L4" s="303" t="s">
        <v>57</v>
      </c>
      <c r="M4" s="304" t="s">
        <v>58</v>
      </c>
      <c r="N4" s="305" t="s">
        <v>59</v>
      </c>
    </row>
    <row r="5" spans="1:14" ht="16.5" customHeight="1" x14ac:dyDescent="0.25">
      <c r="A5" s="289">
        <v>1</v>
      </c>
      <c r="B5" s="317" t="s">
        <v>222</v>
      </c>
      <c r="C5" s="225" t="s">
        <v>117</v>
      </c>
      <c r="D5" s="225">
        <v>2003</v>
      </c>
      <c r="E5" s="225" t="s">
        <v>118</v>
      </c>
      <c r="F5" s="225" t="s">
        <v>11</v>
      </c>
      <c r="G5" s="318"/>
      <c r="H5" s="225"/>
      <c r="I5" s="230" t="s">
        <v>110</v>
      </c>
      <c r="J5" s="319" t="s">
        <v>111</v>
      </c>
      <c r="K5" s="313">
        <f>'prot. 1.'!S21</f>
        <v>0</v>
      </c>
      <c r="L5" s="290">
        <f>'prot. 1.'!T21</f>
        <v>42.38</v>
      </c>
      <c r="M5" s="291">
        <f>'prot. 1.'!U21</f>
        <v>0</v>
      </c>
      <c r="N5" s="293">
        <f>'prot. 1.'!V21</f>
        <v>0</v>
      </c>
    </row>
    <row r="6" spans="1:14" ht="16.5" customHeight="1" x14ac:dyDescent="0.25">
      <c r="A6" s="292">
        <v>2</v>
      </c>
      <c r="B6" s="8" t="s">
        <v>229</v>
      </c>
      <c r="C6" s="86" t="s">
        <v>230</v>
      </c>
      <c r="D6" s="3"/>
      <c r="E6" s="3"/>
      <c r="F6" s="3"/>
      <c r="G6" s="109"/>
      <c r="H6" s="3"/>
      <c r="I6" s="3"/>
      <c r="J6" s="115" t="s">
        <v>231</v>
      </c>
      <c r="K6" s="314">
        <f>'prot. 1.'!S19</f>
        <v>0</v>
      </c>
      <c r="L6" s="245">
        <f>'prot. 1.'!T19</f>
        <v>46.81</v>
      </c>
      <c r="M6" s="246">
        <f>'prot. 1.'!U19</f>
        <v>0</v>
      </c>
      <c r="N6" s="306">
        <f>'prot. 1.'!V19</f>
        <v>0</v>
      </c>
    </row>
    <row r="7" spans="1:14" ht="16.5" customHeight="1" x14ac:dyDescent="0.25">
      <c r="A7" s="292">
        <v>3</v>
      </c>
      <c r="B7" s="3" t="s">
        <v>17</v>
      </c>
      <c r="C7" s="86" t="s">
        <v>18</v>
      </c>
      <c r="D7" s="3"/>
      <c r="E7" s="3"/>
      <c r="F7" s="3" t="s">
        <v>19</v>
      </c>
      <c r="G7" s="3" t="s">
        <v>20</v>
      </c>
      <c r="H7" s="3" t="s">
        <v>21</v>
      </c>
      <c r="I7" s="3" t="s">
        <v>26</v>
      </c>
      <c r="J7" s="115" t="s">
        <v>176</v>
      </c>
      <c r="K7" s="314">
        <f>'prot. 1.'!S18</f>
        <v>0</v>
      </c>
      <c r="L7" s="245">
        <f>'prot. 1.'!T18</f>
        <v>52.56</v>
      </c>
      <c r="M7" s="246">
        <f>'prot. 1.'!U18</f>
        <v>0</v>
      </c>
      <c r="N7" s="306">
        <f>'prot. 1.'!V18</f>
        <v>0</v>
      </c>
    </row>
    <row r="8" spans="1:14" ht="16.5" customHeight="1" x14ac:dyDescent="0.25">
      <c r="A8" s="292">
        <v>4</v>
      </c>
      <c r="B8" s="89" t="s">
        <v>115</v>
      </c>
      <c r="C8" s="112" t="s">
        <v>223</v>
      </c>
      <c r="D8" s="112">
        <v>2007</v>
      </c>
      <c r="E8" s="86" t="s">
        <v>25</v>
      </c>
      <c r="F8" s="86" t="s">
        <v>82</v>
      </c>
      <c r="G8" s="112" t="s">
        <v>84</v>
      </c>
      <c r="H8" s="112" t="s">
        <v>224</v>
      </c>
      <c r="I8" s="86" t="s">
        <v>110</v>
      </c>
      <c r="J8" s="116" t="s">
        <v>111</v>
      </c>
      <c r="K8" s="314">
        <f>'prot. 1.'!S24</f>
        <v>0</v>
      </c>
      <c r="L8" s="245">
        <f>'prot. 1.'!T24</f>
        <v>54.47</v>
      </c>
      <c r="M8" s="246">
        <f>'prot. 1.'!U24</f>
        <v>0</v>
      </c>
      <c r="N8" s="306">
        <f>'prot. 1.'!V24</f>
        <v>0</v>
      </c>
    </row>
    <row r="9" spans="1:14" ht="16.5" customHeight="1" x14ac:dyDescent="0.25">
      <c r="A9" s="292">
        <v>5</v>
      </c>
      <c r="B9" s="3" t="s">
        <v>240</v>
      </c>
      <c r="C9" s="86" t="s">
        <v>241</v>
      </c>
      <c r="D9" s="3">
        <v>2000</v>
      </c>
      <c r="E9" s="86" t="s">
        <v>25</v>
      </c>
      <c r="F9" s="3" t="s">
        <v>19</v>
      </c>
      <c r="G9" s="3" t="s">
        <v>242</v>
      </c>
      <c r="H9" s="3"/>
      <c r="I9" s="3" t="s">
        <v>243</v>
      </c>
      <c r="J9" s="115" t="s">
        <v>244</v>
      </c>
      <c r="K9" s="314">
        <f>'prot. 1.'!S27</f>
        <v>0</v>
      </c>
      <c r="L9" s="245">
        <f>'prot. 1.'!T27</f>
        <v>55.22</v>
      </c>
      <c r="M9" s="246">
        <f>'prot. 1.'!U27</f>
        <v>0</v>
      </c>
      <c r="N9" s="306">
        <f>'prot. 1.'!V27</f>
        <v>0</v>
      </c>
    </row>
    <row r="10" spans="1:14" ht="16.5" customHeight="1" x14ac:dyDescent="0.25">
      <c r="A10" s="292">
        <v>6</v>
      </c>
      <c r="B10" s="89" t="s">
        <v>114</v>
      </c>
      <c r="C10" s="112" t="s">
        <v>223</v>
      </c>
      <c r="D10" s="112">
        <v>2007</v>
      </c>
      <c r="E10" s="86" t="s">
        <v>25</v>
      </c>
      <c r="F10" s="86" t="s">
        <v>82</v>
      </c>
      <c r="G10" s="112" t="s">
        <v>84</v>
      </c>
      <c r="H10" s="112" t="s">
        <v>224</v>
      </c>
      <c r="I10" s="86" t="s">
        <v>110</v>
      </c>
      <c r="J10" s="116" t="s">
        <v>111</v>
      </c>
      <c r="K10" s="314">
        <f>'prot. 1.'!S17</f>
        <v>0</v>
      </c>
      <c r="L10" s="245">
        <f>'prot. 1.'!T17</f>
        <v>57.5</v>
      </c>
      <c r="M10" s="246">
        <f>'prot. 1.'!U17</f>
        <v>0</v>
      </c>
      <c r="N10" s="306">
        <f>'prot. 1.'!V17</f>
        <v>0</v>
      </c>
    </row>
    <row r="11" spans="1:14" ht="16.5" customHeight="1" x14ac:dyDescent="0.25">
      <c r="A11" s="292">
        <v>7</v>
      </c>
      <c r="B11" s="3" t="s">
        <v>127</v>
      </c>
      <c r="C11" s="86" t="s">
        <v>128</v>
      </c>
      <c r="D11" s="3">
        <v>2000</v>
      </c>
      <c r="E11" s="3" t="s">
        <v>118</v>
      </c>
      <c r="F11" s="3" t="s">
        <v>129</v>
      </c>
      <c r="G11" s="3"/>
      <c r="H11" s="3" t="s">
        <v>130</v>
      </c>
      <c r="I11" s="3" t="s">
        <v>131</v>
      </c>
      <c r="J11" s="115" t="s">
        <v>132</v>
      </c>
      <c r="K11" s="314">
        <f>'prot. 1.'!S16</f>
        <v>0</v>
      </c>
      <c r="L11" s="245">
        <f>'prot. 1.'!T16</f>
        <v>59.32</v>
      </c>
      <c r="M11" s="246">
        <f>'prot. 1.'!U16</f>
        <v>0</v>
      </c>
      <c r="N11" s="306">
        <f>'prot. 1.'!V16</f>
        <v>0</v>
      </c>
    </row>
    <row r="12" spans="1:14" ht="16.5" customHeight="1" x14ac:dyDescent="0.25">
      <c r="A12" s="292">
        <v>8</v>
      </c>
      <c r="B12" s="3" t="s">
        <v>245</v>
      </c>
      <c r="C12" s="86" t="s">
        <v>246</v>
      </c>
      <c r="D12" s="3">
        <v>2000</v>
      </c>
      <c r="E12" s="86" t="s">
        <v>25</v>
      </c>
      <c r="F12" s="3" t="s">
        <v>19</v>
      </c>
      <c r="G12" s="3" t="s">
        <v>247</v>
      </c>
      <c r="H12" s="3"/>
      <c r="I12" s="3" t="s">
        <v>248</v>
      </c>
      <c r="J12" s="115" t="s">
        <v>249</v>
      </c>
      <c r="K12" s="314">
        <f>'prot. 1.'!S25</f>
        <v>0</v>
      </c>
      <c r="L12" s="245">
        <f>'prot. 1.'!T25</f>
        <v>59.68</v>
      </c>
      <c r="M12" s="246">
        <f>'prot. 1.'!U25</f>
        <v>0</v>
      </c>
      <c r="N12" s="306">
        <f>'prot. 1.'!V25</f>
        <v>0</v>
      </c>
    </row>
    <row r="13" spans="1:14" ht="16.5" customHeight="1" x14ac:dyDescent="0.25">
      <c r="A13" s="292">
        <v>9</v>
      </c>
      <c r="B13" s="137" t="s">
        <v>112</v>
      </c>
      <c r="C13" s="112" t="s">
        <v>215</v>
      </c>
      <c r="D13" s="107">
        <v>2007</v>
      </c>
      <c r="E13" s="144" t="s">
        <v>216</v>
      </c>
      <c r="F13" s="3" t="s">
        <v>82</v>
      </c>
      <c r="G13" s="107" t="s">
        <v>217</v>
      </c>
      <c r="H13" s="107" t="s">
        <v>218</v>
      </c>
      <c r="I13" s="3" t="s">
        <v>219</v>
      </c>
      <c r="J13" s="115" t="s">
        <v>111</v>
      </c>
      <c r="K13" s="314">
        <f>'prot. 1.'!S15</f>
        <v>0</v>
      </c>
      <c r="L13" s="245">
        <f>'prot. 1.'!T15</f>
        <v>60.25</v>
      </c>
      <c r="M13" s="246">
        <f>'prot. 1.'!U15</f>
        <v>0</v>
      </c>
      <c r="N13" s="306">
        <f>'prot. 1.'!V15</f>
        <v>0</v>
      </c>
    </row>
    <row r="14" spans="1:14" ht="16.5" customHeight="1" x14ac:dyDescent="0.25">
      <c r="A14" s="292">
        <v>10</v>
      </c>
      <c r="B14" s="3" t="s">
        <v>171</v>
      </c>
      <c r="C14" s="86" t="s">
        <v>172</v>
      </c>
      <c r="D14" s="3"/>
      <c r="E14" s="3" t="s">
        <v>25</v>
      </c>
      <c r="F14" s="3" t="s">
        <v>82</v>
      </c>
      <c r="G14" s="3"/>
      <c r="H14" s="3"/>
      <c r="I14" s="3" t="s">
        <v>173</v>
      </c>
      <c r="J14" s="115" t="s">
        <v>174</v>
      </c>
      <c r="K14" s="314">
        <f>'prot. 1.'!S20</f>
        <v>0</v>
      </c>
      <c r="L14" s="245">
        <f>'prot. 1.'!T20</f>
        <v>65.47</v>
      </c>
      <c r="M14" s="246">
        <f>'prot. 1.'!U20</f>
        <v>0</v>
      </c>
      <c r="N14" s="306">
        <f>'prot. 1.'!V20</f>
        <v>0</v>
      </c>
    </row>
    <row r="15" spans="1:14" ht="16.5" customHeight="1" x14ac:dyDescent="0.25">
      <c r="A15" s="292">
        <v>11</v>
      </c>
      <c r="B15" s="86" t="s">
        <v>119</v>
      </c>
      <c r="C15" s="86" t="s">
        <v>215</v>
      </c>
      <c r="D15" s="86">
        <v>2007</v>
      </c>
      <c r="E15" s="144" t="s">
        <v>216</v>
      </c>
      <c r="F15" s="86" t="s">
        <v>82</v>
      </c>
      <c r="G15" s="120" t="s">
        <v>217</v>
      </c>
      <c r="H15" s="86" t="s">
        <v>218</v>
      </c>
      <c r="I15" s="86" t="s">
        <v>219</v>
      </c>
      <c r="J15" s="116" t="s">
        <v>111</v>
      </c>
      <c r="K15" s="314">
        <f>'prot. 1.'!S22</f>
        <v>4</v>
      </c>
      <c r="L15" s="245">
        <f>'prot. 1.'!T22</f>
        <v>52.28</v>
      </c>
      <c r="M15" s="246">
        <f>'prot. 1.'!U22</f>
        <v>0</v>
      </c>
      <c r="N15" s="306">
        <f>'prot. 1.'!V22</f>
        <v>4</v>
      </c>
    </row>
    <row r="16" spans="1:14" ht="16.5" customHeight="1" x14ac:dyDescent="0.25">
      <c r="A16" s="292"/>
      <c r="B16" s="3" t="s">
        <v>253</v>
      </c>
      <c r="C16" s="86" t="s">
        <v>254</v>
      </c>
      <c r="D16" s="3">
        <v>2009</v>
      </c>
      <c r="E16" s="86" t="s">
        <v>25</v>
      </c>
      <c r="F16" s="3" t="s">
        <v>19</v>
      </c>
      <c r="G16" s="3" t="s">
        <v>255</v>
      </c>
      <c r="H16" s="3"/>
      <c r="I16" s="3" t="s">
        <v>256</v>
      </c>
      <c r="J16" s="115" t="s">
        <v>249</v>
      </c>
      <c r="K16" s="314"/>
      <c r="L16" s="245"/>
      <c r="M16" s="246"/>
      <c r="N16" s="306" t="str">
        <f>'prot. 1.'!V26</f>
        <v>izsl.</v>
      </c>
    </row>
    <row r="17" spans="1:14" ht="16.5" customHeight="1" thickBot="1" x14ac:dyDescent="0.3">
      <c r="A17" s="316"/>
      <c r="B17" s="219" t="s">
        <v>178</v>
      </c>
      <c r="C17" s="220" t="s">
        <v>179</v>
      </c>
      <c r="D17" s="219">
        <v>2007</v>
      </c>
      <c r="E17" s="220" t="s">
        <v>25</v>
      </c>
      <c r="F17" s="219" t="s">
        <v>79</v>
      </c>
      <c r="G17" s="219" t="s">
        <v>180</v>
      </c>
      <c r="H17" s="219" t="s">
        <v>181</v>
      </c>
      <c r="I17" s="219" t="s">
        <v>227</v>
      </c>
      <c r="J17" s="312" t="s">
        <v>182</v>
      </c>
      <c r="K17" s="315"/>
      <c r="L17" s="307"/>
      <c r="M17" s="308"/>
      <c r="N17" s="309" t="str">
        <f>'prot. 1.'!V23</f>
        <v>izst.</v>
      </c>
    </row>
    <row r="18" spans="1:14" x14ac:dyDescent="0.25">
      <c r="A18" s="294"/>
      <c r="B18" s="294"/>
      <c r="C18" s="247"/>
      <c r="D18" s="294"/>
      <c r="E18" s="247"/>
      <c r="F18" s="294"/>
      <c r="G18" s="294"/>
      <c r="H18" s="294"/>
      <c r="I18" s="294"/>
      <c r="J18" s="294"/>
      <c r="K18" s="295"/>
      <c r="L18" s="296"/>
      <c r="M18" s="297"/>
      <c r="N18" s="298"/>
    </row>
    <row r="19" spans="1:14" x14ac:dyDescent="0.25">
      <c r="B19" s="248" t="s">
        <v>66</v>
      </c>
    </row>
    <row r="20" spans="1:14" x14ac:dyDescent="0.25">
      <c r="B20" s="248" t="s">
        <v>68</v>
      </c>
    </row>
  </sheetData>
  <sortState ref="A5:N17">
    <sortCondition ref="N5:N17"/>
    <sortCondition ref="L5:L17"/>
  </sortState>
  <pageMargins left="0.70866141732283472" right="0.70866141732283472" top="0.74803149606299213" bottom="0.74803149606299213" header="0.31496062992125984" footer="0.31496062992125984"/>
  <pageSetup paperSize="9" scale="9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0"/>
  <sheetViews>
    <sheetView topLeftCell="A10" zoomScaleNormal="100" workbookViewId="0">
      <selection activeCell="T27" sqref="T27"/>
    </sheetView>
  </sheetViews>
  <sheetFormatPr defaultRowHeight="12.75" x14ac:dyDescent="0.2"/>
  <cols>
    <col min="1" max="1" width="2.28515625" style="11" customWidth="1"/>
    <col min="2" max="2" width="3.5703125" style="12" customWidth="1"/>
    <col min="3" max="3" width="20.140625" style="11" customWidth="1"/>
    <col min="4" max="4" width="14.42578125" style="11" customWidth="1"/>
    <col min="5" max="5" width="15.85546875" style="11" customWidth="1"/>
    <col min="6" max="6" width="4.42578125" style="15" customWidth="1"/>
    <col min="7" max="9" width="4.42578125" style="12" customWidth="1"/>
    <col min="10" max="10" width="4.42578125" style="11" customWidth="1"/>
    <col min="11" max="11" width="4.42578125" style="12" customWidth="1"/>
    <col min="12" max="18" width="4.42578125" style="11" customWidth="1"/>
    <col min="19" max="22" width="5.85546875" style="11" customWidth="1"/>
    <col min="23" max="256" width="9.140625" style="11"/>
    <col min="257" max="257" width="5.7109375" style="11" customWidth="1"/>
    <col min="258" max="258" width="4.42578125" style="11" customWidth="1"/>
    <col min="259" max="259" width="20.42578125" style="11" customWidth="1"/>
    <col min="260" max="260" width="17.140625" style="11" customWidth="1"/>
    <col min="261" max="261" width="15.85546875" style="11" customWidth="1"/>
    <col min="262" max="274" width="5.28515625" style="11" customWidth="1"/>
    <col min="275" max="275" width="6.5703125" style="11" customWidth="1"/>
    <col min="276" max="276" width="6.28515625" style="11" customWidth="1"/>
    <col min="277" max="277" width="6.7109375" style="11" customWidth="1"/>
    <col min="278" max="278" width="7.7109375" style="11" customWidth="1"/>
    <col min="279" max="512" width="9.140625" style="11"/>
    <col min="513" max="513" width="5.7109375" style="11" customWidth="1"/>
    <col min="514" max="514" width="4.42578125" style="11" customWidth="1"/>
    <col min="515" max="515" width="20.42578125" style="11" customWidth="1"/>
    <col min="516" max="516" width="17.140625" style="11" customWidth="1"/>
    <col min="517" max="517" width="15.85546875" style="11" customWidth="1"/>
    <col min="518" max="530" width="5.28515625" style="11" customWidth="1"/>
    <col min="531" max="531" width="6.5703125" style="11" customWidth="1"/>
    <col min="532" max="532" width="6.28515625" style="11" customWidth="1"/>
    <col min="533" max="533" width="6.7109375" style="11" customWidth="1"/>
    <col min="534" max="534" width="7.7109375" style="11" customWidth="1"/>
    <col min="535" max="768" width="9.140625" style="11"/>
    <col min="769" max="769" width="5.7109375" style="11" customWidth="1"/>
    <col min="770" max="770" width="4.42578125" style="11" customWidth="1"/>
    <col min="771" max="771" width="20.42578125" style="11" customWidth="1"/>
    <col min="772" max="772" width="17.140625" style="11" customWidth="1"/>
    <col min="773" max="773" width="15.85546875" style="11" customWidth="1"/>
    <col min="774" max="786" width="5.28515625" style="11" customWidth="1"/>
    <col min="787" max="787" width="6.5703125" style="11" customWidth="1"/>
    <col min="788" max="788" width="6.28515625" style="11" customWidth="1"/>
    <col min="789" max="789" width="6.7109375" style="11" customWidth="1"/>
    <col min="790" max="790" width="7.7109375" style="11" customWidth="1"/>
    <col min="791" max="1024" width="9.140625" style="11"/>
    <col min="1025" max="1025" width="5.7109375" style="11" customWidth="1"/>
    <col min="1026" max="1026" width="4.42578125" style="11" customWidth="1"/>
    <col min="1027" max="1027" width="20.42578125" style="11" customWidth="1"/>
    <col min="1028" max="1028" width="17.140625" style="11" customWidth="1"/>
    <col min="1029" max="1029" width="15.85546875" style="11" customWidth="1"/>
    <col min="1030" max="1042" width="5.28515625" style="11" customWidth="1"/>
    <col min="1043" max="1043" width="6.5703125" style="11" customWidth="1"/>
    <col min="1044" max="1044" width="6.28515625" style="11" customWidth="1"/>
    <col min="1045" max="1045" width="6.7109375" style="11" customWidth="1"/>
    <col min="1046" max="1046" width="7.7109375" style="11" customWidth="1"/>
    <col min="1047" max="1280" width="9.140625" style="11"/>
    <col min="1281" max="1281" width="5.7109375" style="11" customWidth="1"/>
    <col min="1282" max="1282" width="4.42578125" style="11" customWidth="1"/>
    <col min="1283" max="1283" width="20.42578125" style="11" customWidth="1"/>
    <col min="1284" max="1284" width="17.140625" style="11" customWidth="1"/>
    <col min="1285" max="1285" width="15.85546875" style="11" customWidth="1"/>
    <col min="1286" max="1298" width="5.28515625" style="11" customWidth="1"/>
    <col min="1299" max="1299" width="6.5703125" style="11" customWidth="1"/>
    <col min="1300" max="1300" width="6.28515625" style="11" customWidth="1"/>
    <col min="1301" max="1301" width="6.7109375" style="11" customWidth="1"/>
    <col min="1302" max="1302" width="7.7109375" style="11" customWidth="1"/>
    <col min="1303" max="1536" width="9.140625" style="11"/>
    <col min="1537" max="1537" width="5.7109375" style="11" customWidth="1"/>
    <col min="1538" max="1538" width="4.42578125" style="11" customWidth="1"/>
    <col min="1539" max="1539" width="20.42578125" style="11" customWidth="1"/>
    <col min="1540" max="1540" width="17.140625" style="11" customWidth="1"/>
    <col min="1541" max="1541" width="15.85546875" style="11" customWidth="1"/>
    <col min="1542" max="1554" width="5.28515625" style="11" customWidth="1"/>
    <col min="1555" max="1555" width="6.5703125" style="11" customWidth="1"/>
    <col min="1556" max="1556" width="6.28515625" style="11" customWidth="1"/>
    <col min="1557" max="1557" width="6.7109375" style="11" customWidth="1"/>
    <col min="1558" max="1558" width="7.7109375" style="11" customWidth="1"/>
    <col min="1559" max="1792" width="9.140625" style="11"/>
    <col min="1793" max="1793" width="5.7109375" style="11" customWidth="1"/>
    <col min="1794" max="1794" width="4.42578125" style="11" customWidth="1"/>
    <col min="1795" max="1795" width="20.42578125" style="11" customWidth="1"/>
    <col min="1796" max="1796" width="17.140625" style="11" customWidth="1"/>
    <col min="1797" max="1797" width="15.85546875" style="11" customWidth="1"/>
    <col min="1798" max="1810" width="5.28515625" style="11" customWidth="1"/>
    <col min="1811" max="1811" width="6.5703125" style="11" customWidth="1"/>
    <col min="1812" max="1812" width="6.28515625" style="11" customWidth="1"/>
    <col min="1813" max="1813" width="6.7109375" style="11" customWidth="1"/>
    <col min="1814" max="1814" width="7.7109375" style="11" customWidth="1"/>
    <col min="1815" max="2048" width="9.140625" style="11"/>
    <col min="2049" max="2049" width="5.7109375" style="11" customWidth="1"/>
    <col min="2050" max="2050" width="4.42578125" style="11" customWidth="1"/>
    <col min="2051" max="2051" width="20.42578125" style="11" customWidth="1"/>
    <col min="2052" max="2052" width="17.140625" style="11" customWidth="1"/>
    <col min="2053" max="2053" width="15.85546875" style="11" customWidth="1"/>
    <col min="2054" max="2066" width="5.28515625" style="11" customWidth="1"/>
    <col min="2067" max="2067" width="6.5703125" style="11" customWidth="1"/>
    <col min="2068" max="2068" width="6.28515625" style="11" customWidth="1"/>
    <col min="2069" max="2069" width="6.7109375" style="11" customWidth="1"/>
    <col min="2070" max="2070" width="7.7109375" style="11" customWidth="1"/>
    <col min="2071" max="2304" width="9.140625" style="11"/>
    <col min="2305" max="2305" width="5.7109375" style="11" customWidth="1"/>
    <col min="2306" max="2306" width="4.42578125" style="11" customWidth="1"/>
    <col min="2307" max="2307" width="20.42578125" style="11" customWidth="1"/>
    <col min="2308" max="2308" width="17.140625" style="11" customWidth="1"/>
    <col min="2309" max="2309" width="15.85546875" style="11" customWidth="1"/>
    <col min="2310" max="2322" width="5.28515625" style="11" customWidth="1"/>
    <col min="2323" max="2323" width="6.5703125" style="11" customWidth="1"/>
    <col min="2324" max="2324" width="6.28515625" style="11" customWidth="1"/>
    <col min="2325" max="2325" width="6.7109375" style="11" customWidth="1"/>
    <col min="2326" max="2326" width="7.7109375" style="11" customWidth="1"/>
    <col min="2327" max="2560" width="9.140625" style="11"/>
    <col min="2561" max="2561" width="5.7109375" style="11" customWidth="1"/>
    <col min="2562" max="2562" width="4.42578125" style="11" customWidth="1"/>
    <col min="2563" max="2563" width="20.42578125" style="11" customWidth="1"/>
    <col min="2564" max="2564" width="17.140625" style="11" customWidth="1"/>
    <col min="2565" max="2565" width="15.85546875" style="11" customWidth="1"/>
    <col min="2566" max="2578" width="5.28515625" style="11" customWidth="1"/>
    <col min="2579" max="2579" width="6.5703125" style="11" customWidth="1"/>
    <col min="2580" max="2580" width="6.28515625" style="11" customWidth="1"/>
    <col min="2581" max="2581" width="6.7109375" style="11" customWidth="1"/>
    <col min="2582" max="2582" width="7.7109375" style="11" customWidth="1"/>
    <col min="2583" max="2816" width="9.140625" style="11"/>
    <col min="2817" max="2817" width="5.7109375" style="11" customWidth="1"/>
    <col min="2818" max="2818" width="4.42578125" style="11" customWidth="1"/>
    <col min="2819" max="2819" width="20.42578125" style="11" customWidth="1"/>
    <col min="2820" max="2820" width="17.140625" style="11" customWidth="1"/>
    <col min="2821" max="2821" width="15.85546875" style="11" customWidth="1"/>
    <col min="2822" max="2834" width="5.28515625" style="11" customWidth="1"/>
    <col min="2835" max="2835" width="6.5703125" style="11" customWidth="1"/>
    <col min="2836" max="2836" width="6.28515625" style="11" customWidth="1"/>
    <col min="2837" max="2837" width="6.7109375" style="11" customWidth="1"/>
    <col min="2838" max="2838" width="7.7109375" style="11" customWidth="1"/>
    <col min="2839" max="3072" width="9.140625" style="11"/>
    <col min="3073" max="3073" width="5.7109375" style="11" customWidth="1"/>
    <col min="3074" max="3074" width="4.42578125" style="11" customWidth="1"/>
    <col min="3075" max="3075" width="20.42578125" style="11" customWidth="1"/>
    <col min="3076" max="3076" width="17.140625" style="11" customWidth="1"/>
    <col min="3077" max="3077" width="15.85546875" style="11" customWidth="1"/>
    <col min="3078" max="3090" width="5.28515625" style="11" customWidth="1"/>
    <col min="3091" max="3091" width="6.5703125" style="11" customWidth="1"/>
    <col min="3092" max="3092" width="6.28515625" style="11" customWidth="1"/>
    <col min="3093" max="3093" width="6.7109375" style="11" customWidth="1"/>
    <col min="3094" max="3094" width="7.7109375" style="11" customWidth="1"/>
    <col min="3095" max="3328" width="9.140625" style="11"/>
    <col min="3329" max="3329" width="5.7109375" style="11" customWidth="1"/>
    <col min="3330" max="3330" width="4.42578125" style="11" customWidth="1"/>
    <col min="3331" max="3331" width="20.42578125" style="11" customWidth="1"/>
    <col min="3332" max="3332" width="17.140625" style="11" customWidth="1"/>
    <col min="3333" max="3333" width="15.85546875" style="11" customWidth="1"/>
    <col min="3334" max="3346" width="5.28515625" style="11" customWidth="1"/>
    <col min="3347" max="3347" width="6.5703125" style="11" customWidth="1"/>
    <col min="3348" max="3348" width="6.28515625" style="11" customWidth="1"/>
    <col min="3349" max="3349" width="6.7109375" style="11" customWidth="1"/>
    <col min="3350" max="3350" width="7.7109375" style="11" customWidth="1"/>
    <col min="3351" max="3584" width="9.140625" style="11"/>
    <col min="3585" max="3585" width="5.7109375" style="11" customWidth="1"/>
    <col min="3586" max="3586" width="4.42578125" style="11" customWidth="1"/>
    <col min="3587" max="3587" width="20.42578125" style="11" customWidth="1"/>
    <col min="3588" max="3588" width="17.140625" style="11" customWidth="1"/>
    <col min="3589" max="3589" width="15.85546875" style="11" customWidth="1"/>
    <col min="3590" max="3602" width="5.28515625" style="11" customWidth="1"/>
    <col min="3603" max="3603" width="6.5703125" style="11" customWidth="1"/>
    <col min="3604" max="3604" width="6.28515625" style="11" customWidth="1"/>
    <col min="3605" max="3605" width="6.7109375" style="11" customWidth="1"/>
    <col min="3606" max="3606" width="7.7109375" style="11" customWidth="1"/>
    <col min="3607" max="3840" width="9.140625" style="11"/>
    <col min="3841" max="3841" width="5.7109375" style="11" customWidth="1"/>
    <col min="3842" max="3842" width="4.42578125" style="11" customWidth="1"/>
    <col min="3843" max="3843" width="20.42578125" style="11" customWidth="1"/>
    <col min="3844" max="3844" width="17.140625" style="11" customWidth="1"/>
    <col min="3845" max="3845" width="15.85546875" style="11" customWidth="1"/>
    <col min="3846" max="3858" width="5.28515625" style="11" customWidth="1"/>
    <col min="3859" max="3859" width="6.5703125" style="11" customWidth="1"/>
    <col min="3860" max="3860" width="6.28515625" style="11" customWidth="1"/>
    <col min="3861" max="3861" width="6.7109375" style="11" customWidth="1"/>
    <col min="3862" max="3862" width="7.7109375" style="11" customWidth="1"/>
    <col min="3863" max="4096" width="9.140625" style="11"/>
    <col min="4097" max="4097" width="5.7109375" style="11" customWidth="1"/>
    <col min="4098" max="4098" width="4.42578125" style="11" customWidth="1"/>
    <col min="4099" max="4099" width="20.42578125" style="11" customWidth="1"/>
    <col min="4100" max="4100" width="17.140625" style="11" customWidth="1"/>
    <col min="4101" max="4101" width="15.85546875" style="11" customWidth="1"/>
    <col min="4102" max="4114" width="5.28515625" style="11" customWidth="1"/>
    <col min="4115" max="4115" width="6.5703125" style="11" customWidth="1"/>
    <col min="4116" max="4116" width="6.28515625" style="11" customWidth="1"/>
    <col min="4117" max="4117" width="6.7109375" style="11" customWidth="1"/>
    <col min="4118" max="4118" width="7.7109375" style="11" customWidth="1"/>
    <col min="4119" max="4352" width="9.140625" style="11"/>
    <col min="4353" max="4353" width="5.7109375" style="11" customWidth="1"/>
    <col min="4354" max="4354" width="4.42578125" style="11" customWidth="1"/>
    <col min="4355" max="4355" width="20.42578125" style="11" customWidth="1"/>
    <col min="4356" max="4356" width="17.140625" style="11" customWidth="1"/>
    <col min="4357" max="4357" width="15.85546875" style="11" customWidth="1"/>
    <col min="4358" max="4370" width="5.28515625" style="11" customWidth="1"/>
    <col min="4371" max="4371" width="6.5703125" style="11" customWidth="1"/>
    <col min="4372" max="4372" width="6.28515625" style="11" customWidth="1"/>
    <col min="4373" max="4373" width="6.7109375" style="11" customWidth="1"/>
    <col min="4374" max="4374" width="7.7109375" style="11" customWidth="1"/>
    <col min="4375" max="4608" width="9.140625" style="11"/>
    <col min="4609" max="4609" width="5.7109375" style="11" customWidth="1"/>
    <col min="4610" max="4610" width="4.42578125" style="11" customWidth="1"/>
    <col min="4611" max="4611" width="20.42578125" style="11" customWidth="1"/>
    <col min="4612" max="4612" width="17.140625" style="11" customWidth="1"/>
    <col min="4613" max="4613" width="15.85546875" style="11" customWidth="1"/>
    <col min="4614" max="4626" width="5.28515625" style="11" customWidth="1"/>
    <col min="4627" max="4627" width="6.5703125" style="11" customWidth="1"/>
    <col min="4628" max="4628" width="6.28515625" style="11" customWidth="1"/>
    <col min="4629" max="4629" width="6.7109375" style="11" customWidth="1"/>
    <col min="4630" max="4630" width="7.7109375" style="11" customWidth="1"/>
    <col min="4631" max="4864" width="9.140625" style="11"/>
    <col min="4865" max="4865" width="5.7109375" style="11" customWidth="1"/>
    <col min="4866" max="4866" width="4.42578125" style="11" customWidth="1"/>
    <col min="4867" max="4867" width="20.42578125" style="11" customWidth="1"/>
    <col min="4868" max="4868" width="17.140625" style="11" customWidth="1"/>
    <col min="4869" max="4869" width="15.85546875" style="11" customWidth="1"/>
    <col min="4870" max="4882" width="5.28515625" style="11" customWidth="1"/>
    <col min="4883" max="4883" width="6.5703125" style="11" customWidth="1"/>
    <col min="4884" max="4884" width="6.28515625" style="11" customWidth="1"/>
    <col min="4885" max="4885" width="6.7109375" style="11" customWidth="1"/>
    <col min="4886" max="4886" width="7.7109375" style="11" customWidth="1"/>
    <col min="4887" max="5120" width="9.140625" style="11"/>
    <col min="5121" max="5121" width="5.7109375" style="11" customWidth="1"/>
    <col min="5122" max="5122" width="4.42578125" style="11" customWidth="1"/>
    <col min="5123" max="5123" width="20.42578125" style="11" customWidth="1"/>
    <col min="5124" max="5124" width="17.140625" style="11" customWidth="1"/>
    <col min="5125" max="5125" width="15.85546875" style="11" customWidth="1"/>
    <col min="5126" max="5138" width="5.28515625" style="11" customWidth="1"/>
    <col min="5139" max="5139" width="6.5703125" style="11" customWidth="1"/>
    <col min="5140" max="5140" width="6.28515625" style="11" customWidth="1"/>
    <col min="5141" max="5141" width="6.7109375" style="11" customWidth="1"/>
    <col min="5142" max="5142" width="7.7109375" style="11" customWidth="1"/>
    <col min="5143" max="5376" width="9.140625" style="11"/>
    <col min="5377" max="5377" width="5.7109375" style="11" customWidth="1"/>
    <col min="5378" max="5378" width="4.42578125" style="11" customWidth="1"/>
    <col min="5379" max="5379" width="20.42578125" style="11" customWidth="1"/>
    <col min="5380" max="5380" width="17.140625" style="11" customWidth="1"/>
    <col min="5381" max="5381" width="15.85546875" style="11" customWidth="1"/>
    <col min="5382" max="5394" width="5.28515625" style="11" customWidth="1"/>
    <col min="5395" max="5395" width="6.5703125" style="11" customWidth="1"/>
    <col min="5396" max="5396" width="6.28515625" style="11" customWidth="1"/>
    <col min="5397" max="5397" width="6.7109375" style="11" customWidth="1"/>
    <col min="5398" max="5398" width="7.7109375" style="11" customWidth="1"/>
    <col min="5399" max="5632" width="9.140625" style="11"/>
    <col min="5633" max="5633" width="5.7109375" style="11" customWidth="1"/>
    <col min="5634" max="5634" width="4.42578125" style="11" customWidth="1"/>
    <col min="5635" max="5635" width="20.42578125" style="11" customWidth="1"/>
    <col min="5636" max="5636" width="17.140625" style="11" customWidth="1"/>
    <col min="5637" max="5637" width="15.85546875" style="11" customWidth="1"/>
    <col min="5638" max="5650" width="5.28515625" style="11" customWidth="1"/>
    <col min="5651" max="5651" width="6.5703125" style="11" customWidth="1"/>
    <col min="5652" max="5652" width="6.28515625" style="11" customWidth="1"/>
    <col min="5653" max="5653" width="6.7109375" style="11" customWidth="1"/>
    <col min="5654" max="5654" width="7.7109375" style="11" customWidth="1"/>
    <col min="5655" max="5888" width="9.140625" style="11"/>
    <col min="5889" max="5889" width="5.7109375" style="11" customWidth="1"/>
    <col min="5890" max="5890" width="4.42578125" style="11" customWidth="1"/>
    <col min="5891" max="5891" width="20.42578125" style="11" customWidth="1"/>
    <col min="5892" max="5892" width="17.140625" style="11" customWidth="1"/>
    <col min="5893" max="5893" width="15.85546875" style="11" customWidth="1"/>
    <col min="5894" max="5906" width="5.28515625" style="11" customWidth="1"/>
    <col min="5907" max="5907" width="6.5703125" style="11" customWidth="1"/>
    <col min="5908" max="5908" width="6.28515625" style="11" customWidth="1"/>
    <col min="5909" max="5909" width="6.7109375" style="11" customWidth="1"/>
    <col min="5910" max="5910" width="7.7109375" style="11" customWidth="1"/>
    <col min="5911" max="6144" width="9.140625" style="11"/>
    <col min="6145" max="6145" width="5.7109375" style="11" customWidth="1"/>
    <col min="6146" max="6146" width="4.42578125" style="11" customWidth="1"/>
    <col min="6147" max="6147" width="20.42578125" style="11" customWidth="1"/>
    <col min="6148" max="6148" width="17.140625" style="11" customWidth="1"/>
    <col min="6149" max="6149" width="15.85546875" style="11" customWidth="1"/>
    <col min="6150" max="6162" width="5.28515625" style="11" customWidth="1"/>
    <col min="6163" max="6163" width="6.5703125" style="11" customWidth="1"/>
    <col min="6164" max="6164" width="6.28515625" style="11" customWidth="1"/>
    <col min="6165" max="6165" width="6.7109375" style="11" customWidth="1"/>
    <col min="6166" max="6166" width="7.7109375" style="11" customWidth="1"/>
    <col min="6167" max="6400" width="9.140625" style="11"/>
    <col min="6401" max="6401" width="5.7109375" style="11" customWidth="1"/>
    <col min="6402" max="6402" width="4.42578125" style="11" customWidth="1"/>
    <col min="6403" max="6403" width="20.42578125" style="11" customWidth="1"/>
    <col min="6404" max="6404" width="17.140625" style="11" customWidth="1"/>
    <col min="6405" max="6405" width="15.85546875" style="11" customWidth="1"/>
    <col min="6406" max="6418" width="5.28515625" style="11" customWidth="1"/>
    <col min="6419" max="6419" width="6.5703125" style="11" customWidth="1"/>
    <col min="6420" max="6420" width="6.28515625" style="11" customWidth="1"/>
    <col min="6421" max="6421" width="6.7109375" style="11" customWidth="1"/>
    <col min="6422" max="6422" width="7.7109375" style="11" customWidth="1"/>
    <col min="6423" max="6656" width="9.140625" style="11"/>
    <col min="6657" max="6657" width="5.7109375" style="11" customWidth="1"/>
    <col min="6658" max="6658" width="4.42578125" style="11" customWidth="1"/>
    <col min="6659" max="6659" width="20.42578125" style="11" customWidth="1"/>
    <col min="6660" max="6660" width="17.140625" style="11" customWidth="1"/>
    <col min="6661" max="6661" width="15.85546875" style="11" customWidth="1"/>
    <col min="6662" max="6674" width="5.28515625" style="11" customWidth="1"/>
    <col min="6675" max="6675" width="6.5703125" style="11" customWidth="1"/>
    <col min="6676" max="6676" width="6.28515625" style="11" customWidth="1"/>
    <col min="6677" max="6677" width="6.7109375" style="11" customWidth="1"/>
    <col min="6678" max="6678" width="7.7109375" style="11" customWidth="1"/>
    <col min="6679" max="6912" width="9.140625" style="11"/>
    <col min="6913" max="6913" width="5.7109375" style="11" customWidth="1"/>
    <col min="6914" max="6914" width="4.42578125" style="11" customWidth="1"/>
    <col min="6915" max="6915" width="20.42578125" style="11" customWidth="1"/>
    <col min="6916" max="6916" width="17.140625" style="11" customWidth="1"/>
    <col min="6917" max="6917" width="15.85546875" style="11" customWidth="1"/>
    <col min="6918" max="6930" width="5.28515625" style="11" customWidth="1"/>
    <col min="6931" max="6931" width="6.5703125" style="11" customWidth="1"/>
    <col min="6932" max="6932" width="6.28515625" style="11" customWidth="1"/>
    <col min="6933" max="6933" width="6.7109375" style="11" customWidth="1"/>
    <col min="6934" max="6934" width="7.7109375" style="11" customWidth="1"/>
    <col min="6935" max="7168" width="9.140625" style="11"/>
    <col min="7169" max="7169" width="5.7109375" style="11" customWidth="1"/>
    <col min="7170" max="7170" width="4.42578125" style="11" customWidth="1"/>
    <col min="7171" max="7171" width="20.42578125" style="11" customWidth="1"/>
    <col min="7172" max="7172" width="17.140625" style="11" customWidth="1"/>
    <col min="7173" max="7173" width="15.85546875" style="11" customWidth="1"/>
    <col min="7174" max="7186" width="5.28515625" style="11" customWidth="1"/>
    <col min="7187" max="7187" width="6.5703125" style="11" customWidth="1"/>
    <col min="7188" max="7188" width="6.28515625" style="11" customWidth="1"/>
    <col min="7189" max="7189" width="6.7109375" style="11" customWidth="1"/>
    <col min="7190" max="7190" width="7.7109375" style="11" customWidth="1"/>
    <col min="7191" max="7424" width="9.140625" style="11"/>
    <col min="7425" max="7425" width="5.7109375" style="11" customWidth="1"/>
    <col min="7426" max="7426" width="4.42578125" style="11" customWidth="1"/>
    <col min="7427" max="7427" width="20.42578125" style="11" customWidth="1"/>
    <col min="7428" max="7428" width="17.140625" style="11" customWidth="1"/>
    <col min="7429" max="7429" width="15.85546875" style="11" customWidth="1"/>
    <col min="7430" max="7442" width="5.28515625" style="11" customWidth="1"/>
    <col min="7443" max="7443" width="6.5703125" style="11" customWidth="1"/>
    <col min="7444" max="7444" width="6.28515625" style="11" customWidth="1"/>
    <col min="7445" max="7445" width="6.7109375" style="11" customWidth="1"/>
    <col min="7446" max="7446" width="7.7109375" style="11" customWidth="1"/>
    <col min="7447" max="7680" width="9.140625" style="11"/>
    <col min="7681" max="7681" width="5.7109375" style="11" customWidth="1"/>
    <col min="7682" max="7682" width="4.42578125" style="11" customWidth="1"/>
    <col min="7683" max="7683" width="20.42578125" style="11" customWidth="1"/>
    <col min="7684" max="7684" width="17.140625" style="11" customWidth="1"/>
    <col min="7685" max="7685" width="15.85546875" style="11" customWidth="1"/>
    <col min="7686" max="7698" width="5.28515625" style="11" customWidth="1"/>
    <col min="7699" max="7699" width="6.5703125" style="11" customWidth="1"/>
    <col min="7700" max="7700" width="6.28515625" style="11" customWidth="1"/>
    <col min="7701" max="7701" width="6.7109375" style="11" customWidth="1"/>
    <col min="7702" max="7702" width="7.7109375" style="11" customWidth="1"/>
    <col min="7703" max="7936" width="9.140625" style="11"/>
    <col min="7937" max="7937" width="5.7109375" style="11" customWidth="1"/>
    <col min="7938" max="7938" width="4.42578125" style="11" customWidth="1"/>
    <col min="7939" max="7939" width="20.42578125" style="11" customWidth="1"/>
    <col min="7940" max="7940" width="17.140625" style="11" customWidth="1"/>
    <col min="7941" max="7941" width="15.85546875" style="11" customWidth="1"/>
    <col min="7942" max="7954" width="5.28515625" style="11" customWidth="1"/>
    <col min="7955" max="7955" width="6.5703125" style="11" customWidth="1"/>
    <col min="7956" max="7956" width="6.28515625" style="11" customWidth="1"/>
    <col min="7957" max="7957" width="6.7109375" style="11" customWidth="1"/>
    <col min="7958" max="7958" width="7.7109375" style="11" customWidth="1"/>
    <col min="7959" max="8192" width="9.140625" style="11"/>
    <col min="8193" max="8193" width="5.7109375" style="11" customWidth="1"/>
    <col min="8194" max="8194" width="4.42578125" style="11" customWidth="1"/>
    <col min="8195" max="8195" width="20.42578125" style="11" customWidth="1"/>
    <col min="8196" max="8196" width="17.140625" style="11" customWidth="1"/>
    <col min="8197" max="8197" width="15.85546875" style="11" customWidth="1"/>
    <col min="8198" max="8210" width="5.28515625" style="11" customWidth="1"/>
    <col min="8211" max="8211" width="6.5703125" style="11" customWidth="1"/>
    <col min="8212" max="8212" width="6.28515625" style="11" customWidth="1"/>
    <col min="8213" max="8213" width="6.7109375" style="11" customWidth="1"/>
    <col min="8214" max="8214" width="7.7109375" style="11" customWidth="1"/>
    <col min="8215" max="8448" width="9.140625" style="11"/>
    <col min="8449" max="8449" width="5.7109375" style="11" customWidth="1"/>
    <col min="8450" max="8450" width="4.42578125" style="11" customWidth="1"/>
    <col min="8451" max="8451" width="20.42578125" style="11" customWidth="1"/>
    <col min="8452" max="8452" width="17.140625" style="11" customWidth="1"/>
    <col min="8453" max="8453" width="15.85546875" style="11" customWidth="1"/>
    <col min="8454" max="8466" width="5.28515625" style="11" customWidth="1"/>
    <col min="8467" max="8467" width="6.5703125" style="11" customWidth="1"/>
    <col min="8468" max="8468" width="6.28515625" style="11" customWidth="1"/>
    <col min="8469" max="8469" width="6.7109375" style="11" customWidth="1"/>
    <col min="8470" max="8470" width="7.7109375" style="11" customWidth="1"/>
    <col min="8471" max="8704" width="9.140625" style="11"/>
    <col min="8705" max="8705" width="5.7109375" style="11" customWidth="1"/>
    <col min="8706" max="8706" width="4.42578125" style="11" customWidth="1"/>
    <col min="8707" max="8707" width="20.42578125" style="11" customWidth="1"/>
    <col min="8708" max="8708" width="17.140625" style="11" customWidth="1"/>
    <col min="8709" max="8709" width="15.85546875" style="11" customWidth="1"/>
    <col min="8710" max="8722" width="5.28515625" style="11" customWidth="1"/>
    <col min="8723" max="8723" width="6.5703125" style="11" customWidth="1"/>
    <col min="8724" max="8724" width="6.28515625" style="11" customWidth="1"/>
    <col min="8725" max="8725" width="6.7109375" style="11" customWidth="1"/>
    <col min="8726" max="8726" width="7.7109375" style="11" customWidth="1"/>
    <col min="8727" max="8960" width="9.140625" style="11"/>
    <col min="8961" max="8961" width="5.7109375" style="11" customWidth="1"/>
    <col min="8962" max="8962" width="4.42578125" style="11" customWidth="1"/>
    <col min="8963" max="8963" width="20.42578125" style="11" customWidth="1"/>
    <col min="8964" max="8964" width="17.140625" style="11" customWidth="1"/>
    <col min="8965" max="8965" width="15.85546875" style="11" customWidth="1"/>
    <col min="8966" max="8978" width="5.28515625" style="11" customWidth="1"/>
    <col min="8979" max="8979" width="6.5703125" style="11" customWidth="1"/>
    <col min="8980" max="8980" width="6.28515625" style="11" customWidth="1"/>
    <col min="8981" max="8981" width="6.7109375" style="11" customWidth="1"/>
    <col min="8982" max="8982" width="7.7109375" style="11" customWidth="1"/>
    <col min="8983" max="9216" width="9.140625" style="11"/>
    <col min="9217" max="9217" width="5.7109375" style="11" customWidth="1"/>
    <col min="9218" max="9218" width="4.42578125" style="11" customWidth="1"/>
    <col min="9219" max="9219" width="20.42578125" style="11" customWidth="1"/>
    <col min="9220" max="9220" width="17.140625" style="11" customWidth="1"/>
    <col min="9221" max="9221" width="15.85546875" style="11" customWidth="1"/>
    <col min="9222" max="9234" width="5.28515625" style="11" customWidth="1"/>
    <col min="9235" max="9235" width="6.5703125" style="11" customWidth="1"/>
    <col min="9236" max="9236" width="6.28515625" style="11" customWidth="1"/>
    <col min="9237" max="9237" width="6.7109375" style="11" customWidth="1"/>
    <col min="9238" max="9238" width="7.7109375" style="11" customWidth="1"/>
    <col min="9239" max="9472" width="9.140625" style="11"/>
    <col min="9473" max="9473" width="5.7109375" style="11" customWidth="1"/>
    <col min="9474" max="9474" width="4.42578125" style="11" customWidth="1"/>
    <col min="9475" max="9475" width="20.42578125" style="11" customWidth="1"/>
    <col min="9476" max="9476" width="17.140625" style="11" customWidth="1"/>
    <col min="9477" max="9477" width="15.85546875" style="11" customWidth="1"/>
    <col min="9478" max="9490" width="5.28515625" style="11" customWidth="1"/>
    <col min="9491" max="9491" width="6.5703125" style="11" customWidth="1"/>
    <col min="9492" max="9492" width="6.28515625" style="11" customWidth="1"/>
    <col min="9493" max="9493" width="6.7109375" style="11" customWidth="1"/>
    <col min="9494" max="9494" width="7.7109375" style="11" customWidth="1"/>
    <col min="9495" max="9728" width="9.140625" style="11"/>
    <col min="9729" max="9729" width="5.7109375" style="11" customWidth="1"/>
    <col min="9730" max="9730" width="4.42578125" style="11" customWidth="1"/>
    <col min="9731" max="9731" width="20.42578125" style="11" customWidth="1"/>
    <col min="9732" max="9732" width="17.140625" style="11" customWidth="1"/>
    <col min="9733" max="9733" width="15.85546875" style="11" customWidth="1"/>
    <col min="9734" max="9746" width="5.28515625" style="11" customWidth="1"/>
    <col min="9747" max="9747" width="6.5703125" style="11" customWidth="1"/>
    <col min="9748" max="9748" width="6.28515625" style="11" customWidth="1"/>
    <col min="9749" max="9749" width="6.7109375" style="11" customWidth="1"/>
    <col min="9750" max="9750" width="7.7109375" style="11" customWidth="1"/>
    <col min="9751" max="9984" width="9.140625" style="11"/>
    <col min="9985" max="9985" width="5.7109375" style="11" customWidth="1"/>
    <col min="9986" max="9986" width="4.42578125" style="11" customWidth="1"/>
    <col min="9987" max="9987" width="20.42578125" style="11" customWidth="1"/>
    <col min="9988" max="9988" width="17.140625" style="11" customWidth="1"/>
    <col min="9989" max="9989" width="15.85546875" style="11" customWidth="1"/>
    <col min="9990" max="10002" width="5.28515625" style="11" customWidth="1"/>
    <col min="10003" max="10003" width="6.5703125" style="11" customWidth="1"/>
    <col min="10004" max="10004" width="6.28515625" style="11" customWidth="1"/>
    <col min="10005" max="10005" width="6.7109375" style="11" customWidth="1"/>
    <col min="10006" max="10006" width="7.7109375" style="11" customWidth="1"/>
    <col min="10007" max="10240" width="9.140625" style="11"/>
    <col min="10241" max="10241" width="5.7109375" style="11" customWidth="1"/>
    <col min="10242" max="10242" width="4.42578125" style="11" customWidth="1"/>
    <col min="10243" max="10243" width="20.42578125" style="11" customWidth="1"/>
    <col min="10244" max="10244" width="17.140625" style="11" customWidth="1"/>
    <col min="10245" max="10245" width="15.85546875" style="11" customWidth="1"/>
    <col min="10246" max="10258" width="5.28515625" style="11" customWidth="1"/>
    <col min="10259" max="10259" width="6.5703125" style="11" customWidth="1"/>
    <col min="10260" max="10260" width="6.28515625" style="11" customWidth="1"/>
    <col min="10261" max="10261" width="6.7109375" style="11" customWidth="1"/>
    <col min="10262" max="10262" width="7.7109375" style="11" customWidth="1"/>
    <col min="10263" max="10496" width="9.140625" style="11"/>
    <col min="10497" max="10497" width="5.7109375" style="11" customWidth="1"/>
    <col min="10498" max="10498" width="4.42578125" style="11" customWidth="1"/>
    <col min="10499" max="10499" width="20.42578125" style="11" customWidth="1"/>
    <col min="10500" max="10500" width="17.140625" style="11" customWidth="1"/>
    <col min="10501" max="10501" width="15.85546875" style="11" customWidth="1"/>
    <col min="10502" max="10514" width="5.28515625" style="11" customWidth="1"/>
    <col min="10515" max="10515" width="6.5703125" style="11" customWidth="1"/>
    <col min="10516" max="10516" width="6.28515625" style="11" customWidth="1"/>
    <col min="10517" max="10517" width="6.7109375" style="11" customWidth="1"/>
    <col min="10518" max="10518" width="7.7109375" style="11" customWidth="1"/>
    <col min="10519" max="10752" width="9.140625" style="11"/>
    <col min="10753" max="10753" width="5.7109375" style="11" customWidth="1"/>
    <col min="10754" max="10754" width="4.42578125" style="11" customWidth="1"/>
    <col min="10755" max="10755" width="20.42578125" style="11" customWidth="1"/>
    <col min="10756" max="10756" width="17.140625" style="11" customWidth="1"/>
    <col min="10757" max="10757" width="15.85546875" style="11" customWidth="1"/>
    <col min="10758" max="10770" width="5.28515625" style="11" customWidth="1"/>
    <col min="10771" max="10771" width="6.5703125" style="11" customWidth="1"/>
    <col min="10772" max="10772" width="6.28515625" style="11" customWidth="1"/>
    <col min="10773" max="10773" width="6.7109375" style="11" customWidth="1"/>
    <col min="10774" max="10774" width="7.7109375" style="11" customWidth="1"/>
    <col min="10775" max="11008" width="9.140625" style="11"/>
    <col min="11009" max="11009" width="5.7109375" style="11" customWidth="1"/>
    <col min="11010" max="11010" width="4.42578125" style="11" customWidth="1"/>
    <col min="11011" max="11011" width="20.42578125" style="11" customWidth="1"/>
    <col min="11012" max="11012" width="17.140625" style="11" customWidth="1"/>
    <col min="11013" max="11013" width="15.85546875" style="11" customWidth="1"/>
    <col min="11014" max="11026" width="5.28515625" style="11" customWidth="1"/>
    <col min="11027" max="11027" width="6.5703125" style="11" customWidth="1"/>
    <col min="11028" max="11028" width="6.28515625" style="11" customWidth="1"/>
    <col min="11029" max="11029" width="6.7109375" style="11" customWidth="1"/>
    <col min="11030" max="11030" width="7.7109375" style="11" customWidth="1"/>
    <col min="11031" max="11264" width="9.140625" style="11"/>
    <col min="11265" max="11265" width="5.7109375" style="11" customWidth="1"/>
    <col min="11266" max="11266" width="4.42578125" style="11" customWidth="1"/>
    <col min="11267" max="11267" width="20.42578125" style="11" customWidth="1"/>
    <col min="11268" max="11268" width="17.140625" style="11" customWidth="1"/>
    <col min="11269" max="11269" width="15.85546875" style="11" customWidth="1"/>
    <col min="11270" max="11282" width="5.28515625" style="11" customWidth="1"/>
    <col min="11283" max="11283" width="6.5703125" style="11" customWidth="1"/>
    <col min="11284" max="11284" width="6.28515625" style="11" customWidth="1"/>
    <col min="11285" max="11285" width="6.7109375" style="11" customWidth="1"/>
    <col min="11286" max="11286" width="7.7109375" style="11" customWidth="1"/>
    <col min="11287" max="11520" width="9.140625" style="11"/>
    <col min="11521" max="11521" width="5.7109375" style="11" customWidth="1"/>
    <col min="11522" max="11522" width="4.42578125" style="11" customWidth="1"/>
    <col min="11523" max="11523" width="20.42578125" style="11" customWidth="1"/>
    <col min="11524" max="11524" width="17.140625" style="11" customWidth="1"/>
    <col min="11525" max="11525" width="15.85546875" style="11" customWidth="1"/>
    <col min="11526" max="11538" width="5.28515625" style="11" customWidth="1"/>
    <col min="11539" max="11539" width="6.5703125" style="11" customWidth="1"/>
    <col min="11540" max="11540" width="6.28515625" style="11" customWidth="1"/>
    <col min="11541" max="11541" width="6.7109375" style="11" customWidth="1"/>
    <col min="11542" max="11542" width="7.7109375" style="11" customWidth="1"/>
    <col min="11543" max="11776" width="9.140625" style="11"/>
    <col min="11777" max="11777" width="5.7109375" style="11" customWidth="1"/>
    <col min="11778" max="11778" width="4.42578125" style="11" customWidth="1"/>
    <col min="11779" max="11779" width="20.42578125" style="11" customWidth="1"/>
    <col min="11780" max="11780" width="17.140625" style="11" customWidth="1"/>
    <col min="11781" max="11781" width="15.85546875" style="11" customWidth="1"/>
    <col min="11782" max="11794" width="5.28515625" style="11" customWidth="1"/>
    <col min="11795" max="11795" width="6.5703125" style="11" customWidth="1"/>
    <col min="11796" max="11796" width="6.28515625" style="11" customWidth="1"/>
    <col min="11797" max="11797" width="6.7109375" style="11" customWidth="1"/>
    <col min="11798" max="11798" width="7.7109375" style="11" customWidth="1"/>
    <col min="11799" max="12032" width="9.140625" style="11"/>
    <col min="12033" max="12033" width="5.7109375" style="11" customWidth="1"/>
    <col min="12034" max="12034" width="4.42578125" style="11" customWidth="1"/>
    <col min="12035" max="12035" width="20.42578125" style="11" customWidth="1"/>
    <col min="12036" max="12036" width="17.140625" style="11" customWidth="1"/>
    <col min="12037" max="12037" width="15.85546875" style="11" customWidth="1"/>
    <col min="12038" max="12050" width="5.28515625" style="11" customWidth="1"/>
    <col min="12051" max="12051" width="6.5703125" style="11" customWidth="1"/>
    <col min="12052" max="12052" width="6.28515625" style="11" customWidth="1"/>
    <col min="12053" max="12053" width="6.7109375" style="11" customWidth="1"/>
    <col min="12054" max="12054" width="7.7109375" style="11" customWidth="1"/>
    <col min="12055" max="12288" width="9.140625" style="11"/>
    <col min="12289" max="12289" width="5.7109375" style="11" customWidth="1"/>
    <col min="12290" max="12290" width="4.42578125" style="11" customWidth="1"/>
    <col min="12291" max="12291" width="20.42578125" style="11" customWidth="1"/>
    <col min="12292" max="12292" width="17.140625" style="11" customWidth="1"/>
    <col min="12293" max="12293" width="15.85546875" style="11" customWidth="1"/>
    <col min="12294" max="12306" width="5.28515625" style="11" customWidth="1"/>
    <col min="12307" max="12307" width="6.5703125" style="11" customWidth="1"/>
    <col min="12308" max="12308" width="6.28515625" style="11" customWidth="1"/>
    <col min="12309" max="12309" width="6.7109375" style="11" customWidth="1"/>
    <col min="12310" max="12310" width="7.7109375" style="11" customWidth="1"/>
    <col min="12311" max="12544" width="9.140625" style="11"/>
    <col min="12545" max="12545" width="5.7109375" style="11" customWidth="1"/>
    <col min="12546" max="12546" width="4.42578125" style="11" customWidth="1"/>
    <col min="12547" max="12547" width="20.42578125" style="11" customWidth="1"/>
    <col min="12548" max="12548" width="17.140625" style="11" customWidth="1"/>
    <col min="12549" max="12549" width="15.85546875" style="11" customWidth="1"/>
    <col min="12550" max="12562" width="5.28515625" style="11" customWidth="1"/>
    <col min="12563" max="12563" width="6.5703125" style="11" customWidth="1"/>
    <col min="12564" max="12564" width="6.28515625" style="11" customWidth="1"/>
    <col min="12565" max="12565" width="6.7109375" style="11" customWidth="1"/>
    <col min="12566" max="12566" width="7.7109375" style="11" customWidth="1"/>
    <col min="12567" max="12800" width="9.140625" style="11"/>
    <col min="12801" max="12801" width="5.7109375" style="11" customWidth="1"/>
    <col min="12802" max="12802" width="4.42578125" style="11" customWidth="1"/>
    <col min="12803" max="12803" width="20.42578125" style="11" customWidth="1"/>
    <col min="12804" max="12804" width="17.140625" style="11" customWidth="1"/>
    <col min="12805" max="12805" width="15.85546875" style="11" customWidth="1"/>
    <col min="12806" max="12818" width="5.28515625" style="11" customWidth="1"/>
    <col min="12819" max="12819" width="6.5703125" style="11" customWidth="1"/>
    <col min="12820" max="12820" width="6.28515625" style="11" customWidth="1"/>
    <col min="12821" max="12821" width="6.7109375" style="11" customWidth="1"/>
    <col min="12822" max="12822" width="7.7109375" style="11" customWidth="1"/>
    <col min="12823" max="13056" width="9.140625" style="11"/>
    <col min="13057" max="13057" width="5.7109375" style="11" customWidth="1"/>
    <col min="13058" max="13058" width="4.42578125" style="11" customWidth="1"/>
    <col min="13059" max="13059" width="20.42578125" style="11" customWidth="1"/>
    <col min="13060" max="13060" width="17.140625" style="11" customWidth="1"/>
    <col min="13061" max="13061" width="15.85546875" style="11" customWidth="1"/>
    <col min="13062" max="13074" width="5.28515625" style="11" customWidth="1"/>
    <col min="13075" max="13075" width="6.5703125" style="11" customWidth="1"/>
    <col min="13076" max="13076" width="6.28515625" style="11" customWidth="1"/>
    <col min="13077" max="13077" width="6.7109375" style="11" customWidth="1"/>
    <col min="13078" max="13078" width="7.7109375" style="11" customWidth="1"/>
    <col min="13079" max="13312" width="9.140625" style="11"/>
    <col min="13313" max="13313" width="5.7109375" style="11" customWidth="1"/>
    <col min="13314" max="13314" width="4.42578125" style="11" customWidth="1"/>
    <col min="13315" max="13315" width="20.42578125" style="11" customWidth="1"/>
    <col min="13316" max="13316" width="17.140625" style="11" customWidth="1"/>
    <col min="13317" max="13317" width="15.85546875" style="11" customWidth="1"/>
    <col min="13318" max="13330" width="5.28515625" style="11" customWidth="1"/>
    <col min="13331" max="13331" width="6.5703125" style="11" customWidth="1"/>
    <col min="13332" max="13332" width="6.28515625" style="11" customWidth="1"/>
    <col min="13333" max="13333" width="6.7109375" style="11" customWidth="1"/>
    <col min="13334" max="13334" width="7.7109375" style="11" customWidth="1"/>
    <col min="13335" max="13568" width="9.140625" style="11"/>
    <col min="13569" max="13569" width="5.7109375" style="11" customWidth="1"/>
    <col min="13570" max="13570" width="4.42578125" style="11" customWidth="1"/>
    <col min="13571" max="13571" width="20.42578125" style="11" customWidth="1"/>
    <col min="13572" max="13572" width="17.140625" style="11" customWidth="1"/>
    <col min="13573" max="13573" width="15.85546875" style="11" customWidth="1"/>
    <col min="13574" max="13586" width="5.28515625" style="11" customWidth="1"/>
    <col min="13587" max="13587" width="6.5703125" style="11" customWidth="1"/>
    <col min="13588" max="13588" width="6.28515625" style="11" customWidth="1"/>
    <col min="13589" max="13589" width="6.7109375" style="11" customWidth="1"/>
    <col min="13590" max="13590" width="7.7109375" style="11" customWidth="1"/>
    <col min="13591" max="13824" width="9.140625" style="11"/>
    <col min="13825" max="13825" width="5.7109375" style="11" customWidth="1"/>
    <col min="13826" max="13826" width="4.42578125" style="11" customWidth="1"/>
    <col min="13827" max="13827" width="20.42578125" style="11" customWidth="1"/>
    <col min="13828" max="13828" width="17.140625" style="11" customWidth="1"/>
    <col min="13829" max="13829" width="15.85546875" style="11" customWidth="1"/>
    <col min="13830" max="13842" width="5.28515625" style="11" customWidth="1"/>
    <col min="13843" max="13843" width="6.5703125" style="11" customWidth="1"/>
    <col min="13844" max="13844" width="6.28515625" style="11" customWidth="1"/>
    <col min="13845" max="13845" width="6.7109375" style="11" customWidth="1"/>
    <col min="13846" max="13846" width="7.7109375" style="11" customWidth="1"/>
    <col min="13847" max="14080" width="9.140625" style="11"/>
    <col min="14081" max="14081" width="5.7109375" style="11" customWidth="1"/>
    <col min="14082" max="14082" width="4.42578125" style="11" customWidth="1"/>
    <col min="14083" max="14083" width="20.42578125" style="11" customWidth="1"/>
    <col min="14084" max="14084" width="17.140625" style="11" customWidth="1"/>
    <col min="14085" max="14085" width="15.85546875" style="11" customWidth="1"/>
    <col min="14086" max="14098" width="5.28515625" style="11" customWidth="1"/>
    <col min="14099" max="14099" width="6.5703125" style="11" customWidth="1"/>
    <col min="14100" max="14100" width="6.28515625" style="11" customWidth="1"/>
    <col min="14101" max="14101" width="6.7109375" style="11" customWidth="1"/>
    <col min="14102" max="14102" width="7.7109375" style="11" customWidth="1"/>
    <col min="14103" max="14336" width="9.140625" style="11"/>
    <col min="14337" max="14337" width="5.7109375" style="11" customWidth="1"/>
    <col min="14338" max="14338" width="4.42578125" style="11" customWidth="1"/>
    <col min="14339" max="14339" width="20.42578125" style="11" customWidth="1"/>
    <col min="14340" max="14340" width="17.140625" style="11" customWidth="1"/>
    <col min="14341" max="14341" width="15.85546875" style="11" customWidth="1"/>
    <col min="14342" max="14354" width="5.28515625" style="11" customWidth="1"/>
    <col min="14355" max="14355" width="6.5703125" style="11" customWidth="1"/>
    <col min="14356" max="14356" width="6.28515625" style="11" customWidth="1"/>
    <col min="14357" max="14357" width="6.7109375" style="11" customWidth="1"/>
    <col min="14358" max="14358" width="7.7109375" style="11" customWidth="1"/>
    <col min="14359" max="14592" width="9.140625" style="11"/>
    <col min="14593" max="14593" width="5.7109375" style="11" customWidth="1"/>
    <col min="14594" max="14594" width="4.42578125" style="11" customWidth="1"/>
    <col min="14595" max="14595" width="20.42578125" style="11" customWidth="1"/>
    <col min="14596" max="14596" width="17.140625" style="11" customWidth="1"/>
    <col min="14597" max="14597" width="15.85546875" style="11" customWidth="1"/>
    <col min="14598" max="14610" width="5.28515625" style="11" customWidth="1"/>
    <col min="14611" max="14611" width="6.5703125" style="11" customWidth="1"/>
    <col min="14612" max="14612" width="6.28515625" style="11" customWidth="1"/>
    <col min="14613" max="14613" width="6.7109375" style="11" customWidth="1"/>
    <col min="14614" max="14614" width="7.7109375" style="11" customWidth="1"/>
    <col min="14615" max="14848" width="9.140625" style="11"/>
    <col min="14849" max="14849" width="5.7109375" style="11" customWidth="1"/>
    <col min="14850" max="14850" width="4.42578125" style="11" customWidth="1"/>
    <col min="14851" max="14851" width="20.42578125" style="11" customWidth="1"/>
    <col min="14852" max="14852" width="17.140625" style="11" customWidth="1"/>
    <col min="14853" max="14853" width="15.85546875" style="11" customWidth="1"/>
    <col min="14854" max="14866" width="5.28515625" style="11" customWidth="1"/>
    <col min="14867" max="14867" width="6.5703125" style="11" customWidth="1"/>
    <col min="14868" max="14868" width="6.28515625" style="11" customWidth="1"/>
    <col min="14869" max="14869" width="6.7109375" style="11" customWidth="1"/>
    <col min="14870" max="14870" width="7.7109375" style="11" customWidth="1"/>
    <col min="14871" max="15104" width="9.140625" style="11"/>
    <col min="15105" max="15105" width="5.7109375" style="11" customWidth="1"/>
    <col min="15106" max="15106" width="4.42578125" style="11" customWidth="1"/>
    <col min="15107" max="15107" width="20.42578125" style="11" customWidth="1"/>
    <col min="15108" max="15108" width="17.140625" style="11" customWidth="1"/>
    <col min="15109" max="15109" width="15.85546875" style="11" customWidth="1"/>
    <col min="15110" max="15122" width="5.28515625" style="11" customWidth="1"/>
    <col min="15123" max="15123" width="6.5703125" style="11" customWidth="1"/>
    <col min="15124" max="15124" width="6.28515625" style="11" customWidth="1"/>
    <col min="15125" max="15125" width="6.7109375" style="11" customWidth="1"/>
    <col min="15126" max="15126" width="7.7109375" style="11" customWidth="1"/>
    <col min="15127" max="15360" width="9.140625" style="11"/>
    <col min="15361" max="15361" width="5.7109375" style="11" customWidth="1"/>
    <col min="15362" max="15362" width="4.42578125" style="11" customWidth="1"/>
    <col min="15363" max="15363" width="20.42578125" style="11" customWidth="1"/>
    <col min="15364" max="15364" width="17.140625" style="11" customWidth="1"/>
    <col min="15365" max="15365" width="15.85546875" style="11" customWidth="1"/>
    <col min="15366" max="15378" width="5.28515625" style="11" customWidth="1"/>
    <col min="15379" max="15379" width="6.5703125" style="11" customWidth="1"/>
    <col min="15380" max="15380" width="6.28515625" style="11" customWidth="1"/>
    <col min="15381" max="15381" width="6.7109375" style="11" customWidth="1"/>
    <col min="15382" max="15382" width="7.7109375" style="11" customWidth="1"/>
    <col min="15383" max="15616" width="9.140625" style="11"/>
    <col min="15617" max="15617" width="5.7109375" style="11" customWidth="1"/>
    <col min="15618" max="15618" width="4.42578125" style="11" customWidth="1"/>
    <col min="15619" max="15619" width="20.42578125" style="11" customWidth="1"/>
    <col min="15620" max="15620" width="17.140625" style="11" customWidth="1"/>
    <col min="15621" max="15621" width="15.85546875" style="11" customWidth="1"/>
    <col min="15622" max="15634" width="5.28515625" style="11" customWidth="1"/>
    <col min="15635" max="15635" width="6.5703125" style="11" customWidth="1"/>
    <col min="15636" max="15636" width="6.28515625" style="11" customWidth="1"/>
    <col min="15637" max="15637" width="6.7109375" style="11" customWidth="1"/>
    <col min="15638" max="15638" width="7.7109375" style="11" customWidth="1"/>
    <col min="15639" max="15872" width="9.140625" style="11"/>
    <col min="15873" max="15873" width="5.7109375" style="11" customWidth="1"/>
    <col min="15874" max="15874" width="4.42578125" style="11" customWidth="1"/>
    <col min="15875" max="15875" width="20.42578125" style="11" customWidth="1"/>
    <col min="15876" max="15876" width="17.140625" style="11" customWidth="1"/>
    <col min="15877" max="15877" width="15.85546875" style="11" customWidth="1"/>
    <col min="15878" max="15890" width="5.28515625" style="11" customWidth="1"/>
    <col min="15891" max="15891" width="6.5703125" style="11" customWidth="1"/>
    <col min="15892" max="15892" width="6.28515625" style="11" customWidth="1"/>
    <col min="15893" max="15893" width="6.7109375" style="11" customWidth="1"/>
    <col min="15894" max="15894" width="7.7109375" style="11" customWidth="1"/>
    <col min="15895" max="16128" width="9.140625" style="11"/>
    <col min="16129" max="16129" width="5.7109375" style="11" customWidth="1"/>
    <col min="16130" max="16130" width="4.42578125" style="11" customWidth="1"/>
    <col min="16131" max="16131" width="20.42578125" style="11" customWidth="1"/>
    <col min="16132" max="16132" width="17.140625" style="11" customWidth="1"/>
    <col min="16133" max="16133" width="15.85546875" style="11" customWidth="1"/>
    <col min="16134" max="16146" width="5.28515625" style="11" customWidth="1"/>
    <col min="16147" max="16147" width="6.5703125" style="11" customWidth="1"/>
    <col min="16148" max="16148" width="6.28515625" style="11" customWidth="1"/>
    <col min="16149" max="16149" width="6.7109375" style="11" customWidth="1"/>
    <col min="16150" max="16150" width="7.7109375" style="11" customWidth="1"/>
    <col min="16151" max="16384" width="9.140625" style="11"/>
  </cols>
  <sheetData>
    <row r="1" spans="2:23" ht="6" customHeight="1" x14ac:dyDescent="0.2"/>
    <row r="2" spans="2:23" ht="20.25" customHeight="1" x14ac:dyDescent="0.25">
      <c r="C2" s="180" t="s">
        <v>39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2:23" ht="24.75" customHeight="1" x14ac:dyDescent="0.25">
      <c r="C3" s="13" t="s">
        <v>272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3" ht="6" customHeight="1" x14ac:dyDescent="0.2"/>
    <row r="5" spans="2:23" ht="13.5" customHeight="1" x14ac:dyDescent="0.3">
      <c r="B5" s="16"/>
      <c r="C5" s="17"/>
      <c r="D5" s="18"/>
      <c r="E5" s="18"/>
      <c r="F5" s="19" t="s">
        <v>40</v>
      </c>
      <c r="G5" s="20">
        <v>8</v>
      </c>
      <c r="K5" s="18"/>
      <c r="M5" s="19" t="s">
        <v>41</v>
      </c>
      <c r="N5" s="181">
        <v>71</v>
      </c>
      <c r="O5" s="182"/>
      <c r="P5" s="21" t="s">
        <v>42</v>
      </c>
      <c r="R5" s="22"/>
      <c r="S5" s="23"/>
      <c r="T5" s="24"/>
      <c r="U5" s="25"/>
      <c r="V5" s="26"/>
      <c r="W5" s="22"/>
    </row>
    <row r="6" spans="2:23" ht="8.25" customHeight="1" x14ac:dyDescent="0.2">
      <c r="B6" s="27"/>
      <c r="F6" s="11"/>
      <c r="G6" s="11"/>
      <c r="K6" s="11"/>
      <c r="R6" s="22"/>
      <c r="S6" s="22"/>
      <c r="T6" s="22"/>
      <c r="U6" s="22"/>
      <c r="V6" s="22"/>
      <c r="W6" s="22"/>
    </row>
    <row r="7" spans="2:23" ht="13.5" customHeight="1" x14ac:dyDescent="0.3">
      <c r="B7" s="18"/>
      <c r="C7" s="183" t="s">
        <v>43</v>
      </c>
      <c r="D7" s="183"/>
      <c r="E7" s="18"/>
      <c r="F7" s="19" t="s">
        <v>44</v>
      </c>
      <c r="G7" s="20">
        <v>8</v>
      </c>
      <c r="H7" s="11"/>
      <c r="K7" s="18"/>
      <c r="L7" s="18"/>
      <c r="M7" s="19" t="s">
        <v>45</v>
      </c>
      <c r="N7" s="181">
        <f>SUM(N5*2)</f>
        <v>142</v>
      </c>
      <c r="O7" s="182"/>
      <c r="P7" s="21" t="s">
        <v>42</v>
      </c>
      <c r="R7" s="22"/>
      <c r="S7" s="23"/>
      <c r="T7" s="24"/>
      <c r="U7" s="25"/>
      <c r="V7" s="26"/>
      <c r="W7" s="22"/>
    </row>
    <row r="8" spans="2:23" ht="8.25" customHeight="1" x14ac:dyDescent="0.2">
      <c r="B8" s="27"/>
      <c r="C8" s="183"/>
      <c r="D8" s="183"/>
      <c r="F8" s="11"/>
      <c r="G8" s="11"/>
      <c r="H8" s="11"/>
      <c r="I8" s="11"/>
      <c r="K8" s="27"/>
      <c r="R8" s="22"/>
      <c r="S8" s="22"/>
      <c r="T8" s="22"/>
      <c r="U8" s="22"/>
      <c r="V8" s="22"/>
      <c r="W8" s="22"/>
    </row>
    <row r="9" spans="2:23" ht="14.25" customHeight="1" x14ac:dyDescent="0.3">
      <c r="C9" s="183"/>
      <c r="D9" s="183"/>
      <c r="E9" s="28"/>
      <c r="F9" s="29"/>
      <c r="G9" s="19" t="s">
        <v>46</v>
      </c>
      <c r="H9" s="174">
        <v>50</v>
      </c>
      <c r="I9" s="175"/>
      <c r="J9" s="21" t="s">
        <v>47</v>
      </c>
      <c r="L9" s="18"/>
      <c r="M9" s="19" t="s">
        <v>48</v>
      </c>
      <c r="N9" s="181">
        <v>379</v>
      </c>
      <c r="O9" s="182"/>
      <c r="P9" s="21" t="s">
        <v>49</v>
      </c>
      <c r="Q9" s="18"/>
      <c r="R9" s="22"/>
      <c r="S9" s="23"/>
      <c r="T9" s="184"/>
      <c r="U9" s="184"/>
      <c r="V9" s="26"/>
      <c r="W9" s="22"/>
    </row>
    <row r="10" spans="2:23" s="30" customFormat="1" ht="6.75" customHeight="1" x14ac:dyDescent="0.25">
      <c r="F10" s="31"/>
      <c r="G10" s="17"/>
      <c r="H10" s="32"/>
      <c r="I10" s="32"/>
      <c r="K10" s="17"/>
    </row>
    <row r="11" spans="2:23" s="30" customFormat="1" ht="12.75" customHeight="1" x14ac:dyDescent="0.3">
      <c r="B11" s="17"/>
      <c r="C11" s="30" t="s">
        <v>50</v>
      </c>
      <c r="D11" s="11"/>
      <c r="E11" s="11"/>
      <c r="F11" s="28"/>
      <c r="G11" s="19" t="s">
        <v>51</v>
      </c>
      <c r="H11" s="174">
        <v>325</v>
      </c>
      <c r="I11" s="175"/>
      <c r="J11" s="21" t="s">
        <v>63</v>
      </c>
      <c r="K11" s="17"/>
    </row>
    <row r="12" spans="2:23" s="30" customFormat="1" ht="6.75" customHeight="1" x14ac:dyDescent="0.25">
      <c r="B12" s="33"/>
      <c r="F12" s="31"/>
      <c r="G12" s="17"/>
      <c r="H12" s="17"/>
      <c r="I12" s="17"/>
      <c r="K12" s="17"/>
    </row>
    <row r="13" spans="2:23" ht="16.5" customHeight="1" x14ac:dyDescent="0.2">
      <c r="B13" s="176" t="s">
        <v>12</v>
      </c>
      <c r="C13" s="178" t="s">
        <v>53</v>
      </c>
      <c r="D13" s="178" t="s">
        <v>54</v>
      </c>
      <c r="E13" s="178" t="s">
        <v>55</v>
      </c>
      <c r="F13" s="168">
        <v>1</v>
      </c>
      <c r="G13" s="168">
        <v>2</v>
      </c>
      <c r="H13" s="168">
        <v>3</v>
      </c>
      <c r="I13" s="168">
        <v>4</v>
      </c>
      <c r="J13" s="168">
        <v>5</v>
      </c>
      <c r="K13" s="168">
        <v>6</v>
      </c>
      <c r="L13" s="168">
        <v>7</v>
      </c>
      <c r="M13" s="168">
        <v>8</v>
      </c>
      <c r="N13" s="168"/>
      <c r="O13" s="168"/>
      <c r="P13" s="168"/>
      <c r="Q13" s="169"/>
      <c r="R13" s="169"/>
      <c r="S13" s="170" t="s">
        <v>56</v>
      </c>
      <c r="T13" s="172" t="s">
        <v>57</v>
      </c>
      <c r="U13" s="166" t="s">
        <v>58</v>
      </c>
      <c r="V13" s="166" t="s">
        <v>59</v>
      </c>
    </row>
    <row r="14" spans="2:23" s="34" customFormat="1" ht="6" customHeight="1" x14ac:dyDescent="0.25">
      <c r="B14" s="177"/>
      <c r="C14" s="179"/>
      <c r="D14" s="179"/>
      <c r="E14" s="179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9"/>
      <c r="R14" s="169"/>
      <c r="S14" s="171"/>
      <c r="T14" s="173"/>
      <c r="U14" s="167"/>
      <c r="V14" s="167"/>
    </row>
    <row r="15" spans="2:23" ht="17.25" customHeight="1" x14ac:dyDescent="0.2">
      <c r="B15" s="35">
        <v>1</v>
      </c>
      <c r="C15" s="36" t="str">
        <f>'St.k. 1.'!B5</f>
        <v>Anija Lāsma Apermane</v>
      </c>
      <c r="D15" s="36" t="str">
        <f>'St.k. 1.'!C5</f>
        <v>Feja</v>
      </c>
      <c r="E15" s="36" t="str">
        <f>'St.k. 1.'!J5</f>
        <v>JSK Demora</v>
      </c>
      <c r="F15" s="37"/>
      <c r="G15" s="38"/>
      <c r="H15" s="38"/>
      <c r="I15" s="38"/>
      <c r="J15" s="38"/>
      <c r="K15" s="38"/>
      <c r="L15" s="38"/>
      <c r="M15" s="38"/>
      <c r="N15" s="39"/>
      <c r="O15" s="39"/>
      <c r="P15" s="39"/>
      <c r="Q15" s="39"/>
      <c r="R15" s="39"/>
      <c r="S15" s="39">
        <f>SUM(F15:R15)</f>
        <v>0</v>
      </c>
      <c r="T15" s="40">
        <v>60.25</v>
      </c>
      <c r="U15" s="39">
        <f>IF(ROUNDUP(T15,0)-$N$5&lt;=0,0,ROUNDUP((ROUNDUP(T15,0)-$N$5)/4,0))</f>
        <v>0</v>
      </c>
      <c r="V15" s="41">
        <f>S15+U15</f>
        <v>0</v>
      </c>
    </row>
    <row r="16" spans="2:23" s="42" customFormat="1" ht="17.25" customHeight="1" x14ac:dyDescent="0.25">
      <c r="B16" s="35">
        <v>2</v>
      </c>
      <c r="C16" s="36" t="str">
        <f>'St.k. 1.'!B6</f>
        <v>Paula Grasmane-Laše</v>
      </c>
      <c r="D16" s="36" t="str">
        <f>'St.k. 1.'!C6</f>
        <v>Pero Lukass</v>
      </c>
      <c r="E16" s="36" t="str">
        <f>'St.k. 1.'!J6</f>
        <v>JSK Montepals</v>
      </c>
      <c r="F16" s="37"/>
      <c r="G16" s="35"/>
      <c r="H16" s="35"/>
      <c r="I16" s="35"/>
      <c r="J16" s="35"/>
      <c r="K16" s="35"/>
      <c r="L16" s="35"/>
      <c r="M16" s="35"/>
      <c r="N16" s="76"/>
      <c r="O16" s="76"/>
      <c r="P16" s="76"/>
      <c r="Q16" s="76"/>
      <c r="R16" s="76"/>
      <c r="S16" s="76">
        <f t="shared" ref="S16:S27" si="0">SUM(F16:R16)</f>
        <v>0</v>
      </c>
      <c r="T16" s="77">
        <v>59.32</v>
      </c>
      <c r="U16" s="76">
        <f t="shared" ref="U16:U27" si="1">IF(ROUNDUP(T16,0)-$N$5&lt;=0,0,ROUNDUP((ROUNDUP(T16,0)-$N$5)/4,0))</f>
        <v>0</v>
      </c>
      <c r="V16" s="78">
        <f t="shared" ref="V16:V27" si="2">S16+U16</f>
        <v>0</v>
      </c>
    </row>
    <row r="17" spans="2:23" s="42" customFormat="1" ht="17.25" customHeight="1" x14ac:dyDescent="0.25">
      <c r="B17" s="35">
        <v>3</v>
      </c>
      <c r="C17" s="36" t="str">
        <f>'St.k. 1.'!B7</f>
        <v>Magdalēna Pildere</v>
      </c>
      <c r="D17" s="36" t="str">
        <f>'St.k. 1.'!C7</f>
        <v>Cielaviņa</v>
      </c>
      <c r="E17" s="36" t="str">
        <f>'St.k. 1.'!J7</f>
        <v>ZS Zāgkalni</v>
      </c>
      <c r="F17" s="37"/>
      <c r="G17" s="35"/>
      <c r="H17" s="35"/>
      <c r="I17" s="35"/>
      <c r="J17" s="35"/>
      <c r="K17" s="35"/>
      <c r="L17" s="35"/>
      <c r="M17" s="35"/>
      <c r="N17" s="76"/>
      <c r="O17" s="76"/>
      <c r="P17" s="76"/>
      <c r="Q17" s="76"/>
      <c r="R17" s="76"/>
      <c r="S17" s="76">
        <f t="shared" si="0"/>
        <v>0</v>
      </c>
      <c r="T17" s="77">
        <v>57.5</v>
      </c>
      <c r="U17" s="76">
        <f t="shared" si="1"/>
        <v>0</v>
      </c>
      <c r="V17" s="78">
        <f t="shared" si="2"/>
        <v>0</v>
      </c>
    </row>
    <row r="18" spans="2:23" s="42" customFormat="1" ht="17.25" customHeight="1" x14ac:dyDescent="0.25">
      <c r="B18" s="35">
        <v>4</v>
      </c>
      <c r="C18" s="36" t="str">
        <f>'St.k. 1.'!B8</f>
        <v>Kēta Zvirgzdiņa</v>
      </c>
      <c r="D18" s="36" t="str">
        <f>'St.k. 1.'!C8</f>
        <v>Alise</v>
      </c>
      <c r="E18" s="36" t="str">
        <f>'St.k. 1.'!J8</f>
        <v>JSK Demora</v>
      </c>
      <c r="F18" s="37"/>
      <c r="G18" s="35"/>
      <c r="H18" s="35"/>
      <c r="I18" s="35"/>
      <c r="J18" s="35"/>
      <c r="K18" s="35"/>
      <c r="L18" s="35"/>
      <c r="M18" s="35"/>
      <c r="N18" s="76"/>
      <c r="O18" s="76"/>
      <c r="P18" s="76"/>
      <c r="Q18" s="76"/>
      <c r="R18" s="76"/>
      <c r="S18" s="76">
        <f t="shared" ref="S18:S27" si="3">SUM(F18:R18)</f>
        <v>0</v>
      </c>
      <c r="T18" s="77">
        <v>52.56</v>
      </c>
      <c r="U18" s="76">
        <f t="shared" ref="U18:U27" si="4">IF(ROUNDUP(T18,0)-$N$5&lt;=0,0,ROUNDUP((ROUNDUP(T18,0)-$N$5)/4,0))</f>
        <v>0</v>
      </c>
      <c r="V18" s="78">
        <f t="shared" ref="V18:V27" si="5">S18+U18</f>
        <v>0</v>
      </c>
    </row>
    <row r="19" spans="2:23" s="42" customFormat="1" ht="17.25" customHeight="1" x14ac:dyDescent="0.25">
      <c r="B19" s="35">
        <v>5</v>
      </c>
      <c r="C19" s="36" t="str">
        <f>'St.k. 1.'!B9</f>
        <v>Evija Bunka</v>
      </c>
      <c r="D19" s="36" t="str">
        <f>'St.k. 1.'!C9</f>
        <v>Fejs</v>
      </c>
      <c r="E19" s="36" t="str">
        <f>'St.k. 1.'!J9</f>
        <v xml:space="preserve">JSK Kentaura staļļi
</v>
      </c>
      <c r="F19" s="37"/>
      <c r="G19" s="35"/>
      <c r="H19" s="35"/>
      <c r="I19" s="35"/>
      <c r="J19" s="35"/>
      <c r="K19" s="35"/>
      <c r="L19" s="35"/>
      <c r="M19" s="35"/>
      <c r="N19" s="76"/>
      <c r="O19" s="76"/>
      <c r="P19" s="76"/>
      <c r="Q19" s="76"/>
      <c r="R19" s="76"/>
      <c r="S19" s="76">
        <f t="shared" si="3"/>
        <v>0</v>
      </c>
      <c r="T19" s="77">
        <v>46.81</v>
      </c>
      <c r="U19" s="76">
        <f t="shared" si="4"/>
        <v>0</v>
      </c>
      <c r="V19" s="78">
        <f t="shared" si="5"/>
        <v>0</v>
      </c>
    </row>
    <row r="20" spans="2:23" s="42" customFormat="1" ht="17.25" customHeight="1" x14ac:dyDescent="0.25">
      <c r="B20" s="35">
        <v>6</v>
      </c>
      <c r="C20" s="36" t="str">
        <f>'St.k. 1.'!B10</f>
        <v>Samanta Kausiņa</v>
      </c>
      <c r="D20" s="36" t="str">
        <f>'St.k. 1.'!C10</f>
        <v>Alise</v>
      </c>
      <c r="E20" s="36" t="str">
        <f>'St.k. 1.'!J10</f>
        <v>JSK Demora</v>
      </c>
      <c r="F20" s="37"/>
      <c r="G20" s="35"/>
      <c r="H20" s="35"/>
      <c r="I20" s="35"/>
      <c r="J20" s="35"/>
      <c r="K20" s="35"/>
      <c r="L20" s="35"/>
      <c r="M20" s="35"/>
      <c r="N20" s="76"/>
      <c r="O20" s="76"/>
      <c r="P20" s="76"/>
      <c r="Q20" s="76"/>
      <c r="R20" s="76"/>
      <c r="S20" s="76">
        <f t="shared" si="3"/>
        <v>0</v>
      </c>
      <c r="T20" s="77">
        <v>65.47</v>
      </c>
      <c r="U20" s="76">
        <f t="shared" si="4"/>
        <v>0</v>
      </c>
      <c r="V20" s="78">
        <f t="shared" si="5"/>
        <v>0</v>
      </c>
    </row>
    <row r="21" spans="2:23" s="42" customFormat="1" ht="17.25" customHeight="1" x14ac:dyDescent="0.25">
      <c r="B21" s="35">
        <v>7</v>
      </c>
      <c r="C21" s="36" t="str">
        <f>'St.k. 1.'!B11</f>
        <v>Diāna Ketrina Geste</v>
      </c>
      <c r="D21" s="36" t="str">
        <f>'St.k. 1.'!C11</f>
        <v>Eross</v>
      </c>
      <c r="E21" s="36" t="str">
        <f>'St.k. 1.'!J11</f>
        <v xml:space="preserve">ZS  Kalēji </v>
      </c>
      <c r="F21" s="37"/>
      <c r="G21" s="35"/>
      <c r="H21" s="35"/>
      <c r="I21" s="35"/>
      <c r="J21" s="35"/>
      <c r="K21" s="35"/>
      <c r="L21" s="35"/>
      <c r="M21" s="35"/>
      <c r="N21" s="76"/>
      <c r="O21" s="76"/>
      <c r="P21" s="76"/>
      <c r="Q21" s="76"/>
      <c r="R21" s="76"/>
      <c r="S21" s="76">
        <f t="shared" si="3"/>
        <v>0</v>
      </c>
      <c r="T21" s="77">
        <v>42.38</v>
      </c>
      <c r="U21" s="76">
        <f t="shared" si="4"/>
        <v>0</v>
      </c>
      <c r="V21" s="78">
        <f t="shared" si="5"/>
        <v>0</v>
      </c>
    </row>
    <row r="22" spans="2:23" s="42" customFormat="1" ht="17.25" customHeight="1" x14ac:dyDescent="0.25">
      <c r="B22" s="35">
        <v>8</v>
      </c>
      <c r="C22" s="36" t="str">
        <f>'St.k. 1.'!B12</f>
        <v>Alīna Bratkova</v>
      </c>
      <c r="D22" s="36" t="str">
        <f>'St.k. 1.'!C12</f>
        <v xml:space="preserve">Fejs
</v>
      </c>
      <c r="E22" s="36" t="str">
        <f>'St.k. 1.'!J12</f>
        <v xml:space="preserve">JSK Kentaura staļļi
</v>
      </c>
      <c r="F22" s="37"/>
      <c r="G22" s="35"/>
      <c r="H22" s="35"/>
      <c r="I22" s="35"/>
      <c r="J22" s="35"/>
      <c r="K22" s="35"/>
      <c r="L22" s="35">
        <v>4</v>
      </c>
      <c r="M22" s="35"/>
      <c r="N22" s="76"/>
      <c r="O22" s="76"/>
      <c r="P22" s="76"/>
      <c r="Q22" s="76"/>
      <c r="R22" s="76"/>
      <c r="S22" s="76">
        <f t="shared" si="3"/>
        <v>4</v>
      </c>
      <c r="T22" s="77">
        <v>52.28</v>
      </c>
      <c r="U22" s="76">
        <f t="shared" si="4"/>
        <v>0</v>
      </c>
      <c r="V22" s="78">
        <f t="shared" si="5"/>
        <v>4</v>
      </c>
    </row>
    <row r="23" spans="2:23" s="42" customFormat="1" ht="17.25" customHeight="1" x14ac:dyDescent="0.25">
      <c r="B23" s="35">
        <v>9</v>
      </c>
      <c r="C23" s="36" t="str">
        <f>'St.k. 1.'!B13</f>
        <v>Artūras Stonkus</v>
      </c>
      <c r="D23" s="36" t="str">
        <f>'St.k. 1.'!C13</f>
        <v>Veto</v>
      </c>
      <c r="E23" s="36" t="str">
        <f>'St.k. 1.'!J13</f>
        <v>JSK Demora</v>
      </c>
      <c r="F23" s="37"/>
      <c r="G23" s="35">
        <v>4</v>
      </c>
      <c r="H23" s="35"/>
      <c r="I23" s="35"/>
      <c r="J23" s="35">
        <v>4</v>
      </c>
      <c r="K23" s="35" t="s">
        <v>273</v>
      </c>
      <c r="L23" s="35"/>
      <c r="M23" s="35"/>
      <c r="N23" s="76"/>
      <c r="O23" s="76"/>
      <c r="P23" s="76"/>
      <c r="Q23" s="76"/>
      <c r="R23" s="76"/>
      <c r="S23" s="76"/>
      <c r="T23" s="77"/>
      <c r="U23" s="76"/>
      <c r="V23" s="78" t="s">
        <v>273</v>
      </c>
    </row>
    <row r="24" spans="2:23" s="42" customFormat="1" ht="17.25" customHeight="1" x14ac:dyDescent="0.25">
      <c r="B24" s="35">
        <v>10</v>
      </c>
      <c r="C24" s="36" t="str">
        <f>'St.k. 1.'!B14</f>
        <v>Alise Krūmiņa</v>
      </c>
      <c r="D24" s="36" t="str">
        <f>'St.k. 1.'!C14</f>
        <v>Diga</v>
      </c>
      <c r="E24" s="36" t="str">
        <f>'St.k. 1.'!J14</f>
        <v>Biedrība "Eguss"</v>
      </c>
      <c r="F24" s="37"/>
      <c r="G24" s="35"/>
      <c r="H24" s="35"/>
      <c r="I24" s="35"/>
      <c r="J24" s="35"/>
      <c r="K24" s="35"/>
      <c r="L24" s="35"/>
      <c r="M24" s="35"/>
      <c r="N24" s="76"/>
      <c r="O24" s="76"/>
      <c r="P24" s="76"/>
      <c r="Q24" s="76"/>
      <c r="R24" s="76"/>
      <c r="S24" s="76">
        <f t="shared" si="3"/>
        <v>0</v>
      </c>
      <c r="T24" s="77">
        <v>54.47</v>
      </c>
      <c r="U24" s="76">
        <f t="shared" si="4"/>
        <v>0</v>
      </c>
      <c r="V24" s="78">
        <f t="shared" si="5"/>
        <v>0</v>
      </c>
    </row>
    <row r="25" spans="2:23" s="42" customFormat="1" ht="17.25" customHeight="1" x14ac:dyDescent="0.25">
      <c r="B25" s="35">
        <v>11</v>
      </c>
      <c r="C25" s="36" t="str">
        <f>'St.k. 1.'!B15</f>
        <v>Anna Čakstiņa</v>
      </c>
      <c r="D25" s="288" t="str">
        <f>'St.k. 1.'!C15</f>
        <v>Veto</v>
      </c>
      <c r="E25" s="288" t="str">
        <f>'St.k. 1.'!J15</f>
        <v>JSK Demora</v>
      </c>
      <c r="F25" s="37"/>
      <c r="G25" s="35"/>
      <c r="H25" s="35"/>
      <c r="I25" s="35"/>
      <c r="J25" s="35"/>
      <c r="K25" s="35"/>
      <c r="L25" s="35"/>
      <c r="M25" s="35"/>
      <c r="N25" s="76"/>
      <c r="O25" s="76"/>
      <c r="P25" s="76"/>
      <c r="Q25" s="76"/>
      <c r="R25" s="76"/>
      <c r="S25" s="76">
        <f t="shared" si="3"/>
        <v>0</v>
      </c>
      <c r="T25" s="77">
        <v>59.68</v>
      </c>
      <c r="U25" s="76">
        <f t="shared" si="4"/>
        <v>0</v>
      </c>
      <c r="V25" s="78">
        <f t="shared" si="5"/>
        <v>0</v>
      </c>
    </row>
    <row r="26" spans="2:23" s="42" customFormat="1" ht="17.25" customHeight="1" x14ac:dyDescent="0.25">
      <c r="B26" s="35">
        <v>12</v>
      </c>
      <c r="C26" s="36" t="str">
        <f>'St.k. 1.'!B16</f>
        <v>Kārlis Kātiņš</v>
      </c>
      <c r="D26" s="36" t="str">
        <f>'St.k. 1.'!C16</f>
        <v>Domingo</v>
      </c>
      <c r="E26" s="288" t="str">
        <f>'St.k. 1.'!J16</f>
        <v xml:space="preserve">JSK Kentaura staļļi
</v>
      </c>
      <c r="F26" s="37"/>
      <c r="G26" s="35"/>
      <c r="H26" s="35"/>
      <c r="I26" s="35"/>
      <c r="J26" s="35">
        <v>4</v>
      </c>
      <c r="K26" s="35"/>
      <c r="L26" s="35"/>
      <c r="M26" s="35"/>
      <c r="N26" s="76"/>
      <c r="O26" s="76"/>
      <c r="P26" s="76"/>
      <c r="Q26" s="76"/>
      <c r="R26" s="76"/>
      <c r="S26" s="76"/>
      <c r="T26" s="77"/>
      <c r="U26" s="76"/>
      <c r="V26" s="78" t="s">
        <v>276</v>
      </c>
      <c r="W26" s="42" t="s">
        <v>275</v>
      </c>
    </row>
    <row r="27" spans="2:23" s="42" customFormat="1" ht="17.25" customHeight="1" x14ac:dyDescent="0.25">
      <c r="B27" s="35">
        <v>13</v>
      </c>
      <c r="C27" s="36" t="str">
        <f>'St.k. 1.'!B17</f>
        <v>Kristiāna Beržanska</v>
      </c>
      <c r="D27" s="36" t="str">
        <f>'St.k. 1.'!C17</f>
        <v>Woltērs</v>
      </c>
      <c r="E27" s="288" t="str">
        <f>'St.k. 1.'!J17</f>
        <v>Priekule</v>
      </c>
      <c r="F27" s="37"/>
      <c r="G27" s="35"/>
      <c r="H27" s="35"/>
      <c r="I27" s="35"/>
      <c r="J27" s="35"/>
      <c r="K27" s="35"/>
      <c r="L27" s="35"/>
      <c r="M27" s="35"/>
      <c r="N27" s="76"/>
      <c r="O27" s="76"/>
      <c r="P27" s="76"/>
      <c r="Q27" s="76"/>
      <c r="R27" s="76"/>
      <c r="S27" s="76">
        <f t="shared" si="3"/>
        <v>0</v>
      </c>
      <c r="T27" s="77">
        <v>55.22</v>
      </c>
      <c r="U27" s="76">
        <f t="shared" si="4"/>
        <v>0</v>
      </c>
      <c r="V27" s="78">
        <f t="shared" si="5"/>
        <v>0</v>
      </c>
    </row>
    <row r="28" spans="2:23" x14ac:dyDescent="0.2">
      <c r="V28" s="51" t="s">
        <v>262</v>
      </c>
      <c r="W28" s="51"/>
    </row>
    <row r="29" spans="2:23" x14ac:dyDescent="0.2">
      <c r="D29" s="51" t="s">
        <v>66</v>
      </c>
      <c r="E29" s="51"/>
      <c r="F29" s="43"/>
      <c r="G29" s="43"/>
      <c r="H29" s="43"/>
      <c r="I29" s="43"/>
      <c r="J29" s="51"/>
      <c r="K29" s="43"/>
      <c r="L29" s="51" t="s">
        <v>261</v>
      </c>
      <c r="M29" s="51"/>
      <c r="N29" s="51"/>
      <c r="V29" s="51" t="s">
        <v>263</v>
      </c>
      <c r="W29" s="51"/>
    </row>
    <row r="30" spans="2:23" x14ac:dyDescent="0.2">
      <c r="D30" s="51" t="s">
        <v>68</v>
      </c>
      <c r="E30" s="51"/>
      <c r="F30" s="43"/>
      <c r="G30" s="43"/>
      <c r="H30" s="43"/>
      <c r="I30" s="43"/>
      <c r="J30" s="51"/>
      <c r="K30" s="43"/>
      <c r="L30" s="51" t="s">
        <v>31</v>
      </c>
      <c r="M30" s="51"/>
      <c r="N30" s="51"/>
    </row>
  </sheetData>
  <mergeCells count="29">
    <mergeCell ref="C2:T2"/>
    <mergeCell ref="N5:O5"/>
    <mergeCell ref="C7:D9"/>
    <mergeCell ref="N7:O7"/>
    <mergeCell ref="H9:I9"/>
    <mergeCell ref="N9:O9"/>
    <mergeCell ref="T9:U9"/>
    <mergeCell ref="O13:O14"/>
    <mergeCell ref="H11:I11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V13:V14"/>
    <mergeCell ref="P13:P14"/>
    <mergeCell ref="Q13:Q14"/>
    <mergeCell ref="R13:R14"/>
    <mergeCell ref="S13:S14"/>
    <mergeCell ref="T13:T14"/>
    <mergeCell ref="U13:U14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zoomScaleNormal="100" workbookViewId="0">
      <selection activeCell="A21" sqref="A21:XFD21"/>
    </sheetView>
  </sheetViews>
  <sheetFormatPr defaultRowHeight="15" x14ac:dyDescent="0.25"/>
  <cols>
    <col min="1" max="1" width="4.140625" customWidth="1"/>
    <col min="2" max="2" width="18.5703125" style="223" customWidth="1"/>
    <col min="3" max="3" width="11.140625" style="223" customWidth="1"/>
    <col min="4" max="4" width="7.140625" customWidth="1"/>
    <col min="5" max="5" width="5.7109375" customWidth="1"/>
    <col min="6" max="6" width="9.42578125" customWidth="1"/>
    <col min="7" max="7" width="12.140625" style="145" customWidth="1"/>
    <col min="8" max="8" width="10" customWidth="1"/>
    <col min="9" max="9" width="13.140625" customWidth="1"/>
    <col min="10" max="10" width="15.28515625" customWidth="1"/>
    <col min="11" max="14" width="5.85546875" customWidth="1"/>
  </cols>
  <sheetData>
    <row r="1" spans="1:14" ht="18" x14ac:dyDescent="0.25">
      <c r="B1" s="226" t="s">
        <v>140</v>
      </c>
    </row>
    <row r="2" spans="1:14" x14ac:dyDescent="0.25">
      <c r="B2" s="227" t="s">
        <v>142</v>
      </c>
    </row>
    <row r="3" spans="1:14" ht="15.75" thickBot="1" x14ac:dyDescent="0.3">
      <c r="B3" s="228" t="s">
        <v>38</v>
      </c>
    </row>
    <row r="4" spans="1:14" ht="20.25" customHeight="1" thickBot="1" x14ac:dyDescent="0.3">
      <c r="A4" s="164" t="s">
        <v>12</v>
      </c>
      <c r="B4" s="224" t="s">
        <v>0</v>
      </c>
      <c r="C4" s="224" t="s">
        <v>2</v>
      </c>
      <c r="D4" s="209" t="s">
        <v>3</v>
      </c>
      <c r="E4" s="210" t="s">
        <v>4</v>
      </c>
      <c r="F4" s="209" t="s">
        <v>5</v>
      </c>
      <c r="G4" s="210" t="s">
        <v>6</v>
      </c>
      <c r="H4" s="210" t="s">
        <v>7</v>
      </c>
      <c r="I4" s="210" t="s">
        <v>8</v>
      </c>
      <c r="J4" s="209" t="s">
        <v>9</v>
      </c>
      <c r="K4" s="324" t="s">
        <v>56</v>
      </c>
      <c r="L4" s="325" t="s">
        <v>57</v>
      </c>
      <c r="M4" s="326" t="s">
        <v>58</v>
      </c>
      <c r="N4" s="335" t="s">
        <v>59</v>
      </c>
    </row>
    <row r="5" spans="1:14" x14ac:dyDescent="0.25">
      <c r="A5" s="229">
        <v>1</v>
      </c>
      <c r="B5" s="230" t="s">
        <v>96</v>
      </c>
      <c r="C5" s="230" t="s">
        <v>97</v>
      </c>
      <c r="D5" s="212">
        <v>2009</v>
      </c>
      <c r="E5" s="212" t="s">
        <v>191</v>
      </c>
      <c r="F5" s="212" t="s">
        <v>192</v>
      </c>
      <c r="G5" s="212" t="s">
        <v>193</v>
      </c>
      <c r="H5" s="212" t="s">
        <v>194</v>
      </c>
      <c r="I5" s="212" t="s">
        <v>195</v>
      </c>
      <c r="J5" s="212" t="s">
        <v>98</v>
      </c>
      <c r="K5" s="327">
        <f>'prot.  2'!S27</f>
        <v>0</v>
      </c>
      <c r="L5" s="328">
        <f>'prot.  2'!T27</f>
        <v>40.94</v>
      </c>
      <c r="M5" s="329">
        <f>'prot.  2'!U27</f>
        <v>0</v>
      </c>
      <c r="N5" s="336">
        <f>'prot.  2'!V27</f>
        <v>0</v>
      </c>
    </row>
    <row r="6" spans="1:14" x14ac:dyDescent="0.25">
      <c r="A6" s="3">
        <v>2</v>
      </c>
      <c r="B6" s="86" t="s">
        <v>77</v>
      </c>
      <c r="C6" s="86" t="s">
        <v>78</v>
      </c>
      <c r="D6" s="3">
        <v>1998</v>
      </c>
      <c r="E6" s="3" t="s">
        <v>25</v>
      </c>
      <c r="F6" s="3"/>
      <c r="G6" s="3" t="s">
        <v>157</v>
      </c>
      <c r="H6" s="3" t="s">
        <v>158</v>
      </c>
      <c r="I6" s="3" t="s">
        <v>159</v>
      </c>
      <c r="J6" s="3" t="s">
        <v>160</v>
      </c>
      <c r="K6" s="242">
        <f>'prot.  2'!S15</f>
        <v>0</v>
      </c>
      <c r="L6" s="320">
        <f>'prot.  2'!T15</f>
        <v>41.21</v>
      </c>
      <c r="M6" s="243">
        <f>'prot.  2'!U15</f>
        <v>0</v>
      </c>
      <c r="N6" s="337">
        <f>'prot.  2'!V15</f>
        <v>0</v>
      </c>
    </row>
    <row r="7" spans="1:14" x14ac:dyDescent="0.25">
      <c r="A7" s="3">
        <v>3</v>
      </c>
      <c r="B7" s="89" t="s">
        <v>112</v>
      </c>
      <c r="C7" s="112" t="s">
        <v>108</v>
      </c>
      <c r="D7" s="112">
        <v>2009</v>
      </c>
      <c r="E7" s="86" t="s">
        <v>25</v>
      </c>
      <c r="F7" s="112" t="s">
        <v>11</v>
      </c>
      <c r="G7" s="112" t="s">
        <v>24</v>
      </c>
      <c r="H7" s="112" t="s">
        <v>109</v>
      </c>
      <c r="I7" s="86" t="s">
        <v>110</v>
      </c>
      <c r="J7" s="86" t="s">
        <v>111</v>
      </c>
      <c r="K7" s="242">
        <f>'prot.  2'!S34</f>
        <v>0</v>
      </c>
      <c r="L7" s="320">
        <f>'prot.  2'!T34</f>
        <v>42.65</v>
      </c>
      <c r="M7" s="243">
        <f>'prot.  2'!U34</f>
        <v>0</v>
      </c>
      <c r="N7" s="337">
        <f>'prot.  2'!V34</f>
        <v>0</v>
      </c>
    </row>
    <row r="8" spans="1:14" x14ac:dyDescent="0.25">
      <c r="A8" s="3">
        <v>4</v>
      </c>
      <c r="B8" s="201" t="s">
        <v>107</v>
      </c>
      <c r="C8" s="143" t="s">
        <v>108</v>
      </c>
      <c r="D8" s="143">
        <v>2009</v>
      </c>
      <c r="E8" s="142" t="s">
        <v>25</v>
      </c>
      <c r="F8" s="143" t="s">
        <v>11</v>
      </c>
      <c r="G8" s="143" t="s">
        <v>24</v>
      </c>
      <c r="H8" s="143" t="s">
        <v>109</v>
      </c>
      <c r="I8" s="142" t="s">
        <v>110</v>
      </c>
      <c r="J8" s="142" t="s">
        <v>111</v>
      </c>
      <c r="K8" s="242">
        <f>'prot.  2'!S19</f>
        <v>0</v>
      </c>
      <c r="L8" s="320">
        <f>'prot.  2'!T19</f>
        <v>44.69</v>
      </c>
      <c r="M8" s="243">
        <f>'prot.  2'!U19</f>
        <v>0</v>
      </c>
      <c r="N8" s="337">
        <f>'prot.  2'!V19</f>
        <v>0</v>
      </c>
    </row>
    <row r="9" spans="1:14" x14ac:dyDescent="0.25">
      <c r="A9" s="86">
        <v>5</v>
      </c>
      <c r="B9" s="86" t="s">
        <v>168</v>
      </c>
      <c r="C9" s="86" t="s">
        <v>169</v>
      </c>
      <c r="D9" s="3">
        <v>2000</v>
      </c>
      <c r="E9" s="3" t="s">
        <v>25</v>
      </c>
      <c r="F9" s="3" t="s">
        <v>19</v>
      </c>
      <c r="G9" s="3" t="s">
        <v>81</v>
      </c>
      <c r="H9" s="3" t="s">
        <v>170</v>
      </c>
      <c r="I9" s="3" t="s">
        <v>153</v>
      </c>
      <c r="J9" s="3" t="s">
        <v>176</v>
      </c>
      <c r="K9" s="242">
        <f>'prot.  2'!S21</f>
        <v>0</v>
      </c>
      <c r="L9" s="320">
        <f>'prot.  2'!T21</f>
        <v>46.09</v>
      </c>
      <c r="M9" s="243">
        <f>'prot.  2'!U21</f>
        <v>0</v>
      </c>
      <c r="N9" s="337">
        <f>'prot.  2'!V21</f>
        <v>0</v>
      </c>
    </row>
    <row r="10" spans="1:14" x14ac:dyDescent="0.25">
      <c r="A10" s="3">
        <v>6</v>
      </c>
      <c r="B10" s="86" t="s">
        <v>235</v>
      </c>
      <c r="C10" s="86" t="s">
        <v>236</v>
      </c>
      <c r="D10" s="3">
        <v>2007</v>
      </c>
      <c r="E10" s="86" t="s">
        <v>25</v>
      </c>
      <c r="F10" s="3" t="s">
        <v>19</v>
      </c>
      <c r="G10" s="3" t="s">
        <v>237</v>
      </c>
      <c r="H10" s="3"/>
      <c r="I10" s="3" t="s">
        <v>238</v>
      </c>
      <c r="J10" s="3" t="s">
        <v>239</v>
      </c>
      <c r="K10" s="242">
        <f>'prot.  2'!S17</f>
        <v>0</v>
      </c>
      <c r="L10" s="320">
        <f>'prot.  2'!T17</f>
        <v>46.87</v>
      </c>
      <c r="M10" s="243">
        <f>'prot.  2'!U17</f>
        <v>0</v>
      </c>
      <c r="N10" s="337">
        <f>'prot.  2'!V17</f>
        <v>0</v>
      </c>
    </row>
    <row r="11" spans="1:14" x14ac:dyDescent="0.25">
      <c r="A11" s="3">
        <v>7</v>
      </c>
      <c r="B11" s="86" t="s">
        <v>91</v>
      </c>
      <c r="C11" s="86" t="s">
        <v>92</v>
      </c>
      <c r="D11" s="3">
        <v>2009</v>
      </c>
      <c r="E11" s="86" t="s">
        <v>25</v>
      </c>
      <c r="F11" s="3" t="s">
        <v>82</v>
      </c>
      <c r="G11" s="3" t="s">
        <v>187</v>
      </c>
      <c r="H11" s="3" t="s">
        <v>188</v>
      </c>
      <c r="I11" s="3" t="s">
        <v>189</v>
      </c>
      <c r="J11" s="3" t="s">
        <v>93</v>
      </c>
      <c r="K11" s="242">
        <f>'prot.  2'!S16</f>
        <v>0</v>
      </c>
      <c r="L11" s="320">
        <f>'prot.  2'!T16</f>
        <v>47.19</v>
      </c>
      <c r="M11" s="243">
        <f>'prot.  2'!U16</f>
        <v>0</v>
      </c>
      <c r="N11" s="337">
        <f>'prot.  2'!V16</f>
        <v>0</v>
      </c>
    </row>
    <row r="12" spans="1:14" x14ac:dyDescent="0.25">
      <c r="A12" s="3">
        <v>8</v>
      </c>
      <c r="B12" s="86" t="s">
        <v>235</v>
      </c>
      <c r="C12" s="86" t="s">
        <v>257</v>
      </c>
      <c r="D12" s="3">
        <v>2008</v>
      </c>
      <c r="E12" s="86" t="s">
        <v>25</v>
      </c>
      <c r="F12" s="86" t="s">
        <v>82</v>
      </c>
      <c r="G12" s="3" t="s">
        <v>258</v>
      </c>
      <c r="H12" s="3"/>
      <c r="I12" s="3" t="s">
        <v>232</v>
      </c>
      <c r="J12" s="3" t="s">
        <v>234</v>
      </c>
      <c r="K12" s="242">
        <f>'prot.  2'!S32</f>
        <v>0</v>
      </c>
      <c r="L12" s="320">
        <f>'prot.  2'!T32</f>
        <v>48.97</v>
      </c>
      <c r="M12" s="243">
        <f>'prot.  2'!U32</f>
        <v>0</v>
      </c>
      <c r="N12" s="337">
        <f>'prot.  2'!V32</f>
        <v>0</v>
      </c>
    </row>
    <row r="13" spans="1:14" x14ac:dyDescent="0.25">
      <c r="A13" s="86">
        <v>9</v>
      </c>
      <c r="B13" s="86" t="s">
        <v>240</v>
      </c>
      <c r="C13" s="86" t="s">
        <v>241</v>
      </c>
      <c r="D13" s="3">
        <v>2000</v>
      </c>
      <c r="E13" s="86" t="s">
        <v>25</v>
      </c>
      <c r="F13" s="3" t="s">
        <v>19</v>
      </c>
      <c r="G13" s="3" t="s">
        <v>242</v>
      </c>
      <c r="H13" s="3"/>
      <c r="I13" s="3" t="s">
        <v>243</v>
      </c>
      <c r="J13" s="3" t="s">
        <v>244</v>
      </c>
      <c r="K13" s="242">
        <f>'prot.  2'!S26</f>
        <v>0</v>
      </c>
      <c r="L13" s="320">
        <f>'prot.  2'!T26</f>
        <v>49.75</v>
      </c>
      <c r="M13" s="243">
        <f>'prot.  2'!U26</f>
        <v>0</v>
      </c>
      <c r="N13" s="337">
        <f>'prot.  2'!V26</f>
        <v>0</v>
      </c>
    </row>
    <row r="14" spans="1:14" x14ac:dyDescent="0.25">
      <c r="A14" s="3">
        <v>10</v>
      </c>
      <c r="B14" s="86" t="s">
        <v>229</v>
      </c>
      <c r="C14" s="86" t="s">
        <v>271</v>
      </c>
      <c r="D14" s="3"/>
      <c r="E14" s="3"/>
      <c r="F14" s="3"/>
      <c r="G14" s="109"/>
      <c r="H14" s="3"/>
      <c r="I14" s="3"/>
      <c r="J14" s="3" t="s">
        <v>231</v>
      </c>
      <c r="K14" s="242">
        <f>'prot.  2'!S28</f>
        <v>0</v>
      </c>
      <c r="L14" s="320">
        <f>'prot.  2'!T28</f>
        <v>49.91</v>
      </c>
      <c r="M14" s="243">
        <f>'prot.  2'!U28</f>
        <v>0</v>
      </c>
      <c r="N14" s="337">
        <f>'prot.  2'!V28</f>
        <v>0</v>
      </c>
    </row>
    <row r="15" spans="1:14" x14ac:dyDescent="0.25">
      <c r="A15" s="3">
        <v>11</v>
      </c>
      <c r="B15" s="86" t="s">
        <v>17</v>
      </c>
      <c r="C15" s="86" t="s">
        <v>22</v>
      </c>
      <c r="D15" s="3">
        <v>2007</v>
      </c>
      <c r="E15" s="3"/>
      <c r="F15" s="3" t="s">
        <v>11</v>
      </c>
      <c r="G15" s="3" t="s">
        <v>23</v>
      </c>
      <c r="H15" s="3" t="s">
        <v>24</v>
      </c>
      <c r="I15" s="3" t="s">
        <v>27</v>
      </c>
      <c r="J15" s="3" t="s">
        <v>176</v>
      </c>
      <c r="K15" s="242">
        <f>'prot.  2'!S33</f>
        <v>0</v>
      </c>
      <c r="L15" s="320">
        <f>'prot.  2'!T33</f>
        <v>51.15</v>
      </c>
      <c r="M15" s="243">
        <f>'prot.  2'!U33</f>
        <v>0</v>
      </c>
      <c r="N15" s="337">
        <f>'prot.  2'!V33</f>
        <v>0</v>
      </c>
    </row>
    <row r="16" spans="1:14" x14ac:dyDescent="0.25">
      <c r="A16" s="3">
        <v>12</v>
      </c>
      <c r="B16" s="89" t="s">
        <v>232</v>
      </c>
      <c r="C16" s="86" t="s">
        <v>254</v>
      </c>
      <c r="D16" s="86">
        <v>2009</v>
      </c>
      <c r="E16" s="86" t="s">
        <v>25</v>
      </c>
      <c r="F16" s="86" t="s">
        <v>19</v>
      </c>
      <c r="G16" s="86" t="s">
        <v>255</v>
      </c>
      <c r="H16" s="86"/>
      <c r="I16" s="86" t="s">
        <v>256</v>
      </c>
      <c r="J16" s="86" t="s">
        <v>249</v>
      </c>
      <c r="K16" s="242">
        <f>'prot.  2'!S35</f>
        <v>0</v>
      </c>
      <c r="L16" s="320">
        <f>'prot.  2'!T35</f>
        <v>52.31</v>
      </c>
      <c r="M16" s="243">
        <f>'prot.  2'!U35</f>
        <v>0</v>
      </c>
      <c r="N16" s="337">
        <f>'prot.  2'!V35</f>
        <v>0</v>
      </c>
    </row>
    <row r="17" spans="1:14" x14ac:dyDescent="0.25">
      <c r="A17" s="86">
        <v>13</v>
      </c>
      <c r="B17" s="86" t="s">
        <v>101</v>
      </c>
      <c r="C17" s="86" t="s">
        <v>196</v>
      </c>
      <c r="D17" s="86">
        <v>2010</v>
      </c>
      <c r="E17" s="86"/>
      <c r="F17" s="86" t="s">
        <v>209</v>
      </c>
      <c r="G17" s="86" t="s">
        <v>197</v>
      </c>
      <c r="H17" s="86" t="s">
        <v>198</v>
      </c>
      <c r="I17" s="86" t="s">
        <v>195</v>
      </c>
      <c r="J17" s="86" t="s">
        <v>98</v>
      </c>
      <c r="K17" s="242">
        <f>'prot.  2'!S29</f>
        <v>0</v>
      </c>
      <c r="L17" s="320">
        <f>'prot.  2'!T29</f>
        <v>53.46</v>
      </c>
      <c r="M17" s="243">
        <f>'prot.  2'!U29</f>
        <v>0</v>
      </c>
      <c r="N17" s="337">
        <f>'prot.  2'!V29</f>
        <v>0</v>
      </c>
    </row>
    <row r="18" spans="1:14" x14ac:dyDescent="0.25">
      <c r="A18" s="3">
        <v>14</v>
      </c>
      <c r="B18" s="86" t="s">
        <v>91</v>
      </c>
      <c r="C18" s="86" t="s">
        <v>183</v>
      </c>
      <c r="D18" s="3">
        <v>2008</v>
      </c>
      <c r="E18" s="86" t="s">
        <v>25</v>
      </c>
      <c r="F18" s="3" t="s">
        <v>82</v>
      </c>
      <c r="G18" s="3" t="s">
        <v>184</v>
      </c>
      <c r="H18" s="3" t="s">
        <v>185</v>
      </c>
      <c r="I18" s="3" t="s">
        <v>186</v>
      </c>
      <c r="J18" s="3" t="s">
        <v>93</v>
      </c>
      <c r="K18" s="242">
        <f>'prot.  2'!S30</f>
        <v>0</v>
      </c>
      <c r="L18" s="320">
        <f>'prot.  2'!T30</f>
        <v>55.84</v>
      </c>
      <c r="M18" s="243">
        <f>'prot.  2'!U30</f>
        <v>0</v>
      </c>
      <c r="N18" s="337">
        <f>'prot.  2'!V30</f>
        <v>0</v>
      </c>
    </row>
    <row r="19" spans="1:14" x14ac:dyDescent="0.25">
      <c r="A19" s="3">
        <v>15</v>
      </c>
      <c r="B19" s="86" t="s">
        <v>105</v>
      </c>
      <c r="C19" s="86" t="s">
        <v>106</v>
      </c>
      <c r="D19" s="3">
        <v>2008</v>
      </c>
      <c r="E19" s="3" t="s">
        <v>25</v>
      </c>
      <c r="F19" s="3" t="s">
        <v>82</v>
      </c>
      <c r="G19" s="3" t="s">
        <v>83</v>
      </c>
      <c r="H19" s="3" t="s">
        <v>24</v>
      </c>
      <c r="I19" s="3" t="s">
        <v>105</v>
      </c>
      <c r="J19" s="3" t="s">
        <v>176</v>
      </c>
      <c r="K19" s="242">
        <f>'prot.  2'!S25</f>
        <v>0</v>
      </c>
      <c r="L19" s="320">
        <f>'prot.  2'!T25</f>
        <v>56.87</v>
      </c>
      <c r="M19" s="243">
        <f>'prot.  2'!U25</f>
        <v>0</v>
      </c>
      <c r="N19" s="337">
        <f>'prot.  2'!V25</f>
        <v>0</v>
      </c>
    </row>
    <row r="20" spans="1:14" x14ac:dyDescent="0.25">
      <c r="A20" s="3">
        <v>16</v>
      </c>
      <c r="B20" s="86" t="s">
        <v>171</v>
      </c>
      <c r="C20" s="86" t="s">
        <v>175</v>
      </c>
      <c r="D20" s="3"/>
      <c r="E20" s="3" t="s">
        <v>25</v>
      </c>
      <c r="F20" s="3" t="s">
        <v>82</v>
      </c>
      <c r="G20" s="3"/>
      <c r="H20" s="3"/>
      <c r="I20" s="3" t="s">
        <v>173</v>
      </c>
      <c r="J20" s="3" t="s">
        <v>174</v>
      </c>
      <c r="K20" s="242">
        <f>'prot.  2'!S22</f>
        <v>0</v>
      </c>
      <c r="L20" s="320">
        <f>'prot.  2'!T22</f>
        <v>58.72</v>
      </c>
      <c r="M20" s="243">
        <f>'prot.  2'!U22</f>
        <v>0</v>
      </c>
      <c r="N20" s="337">
        <f>'prot.  2'!V22</f>
        <v>0</v>
      </c>
    </row>
    <row r="21" spans="1:14" x14ac:dyDescent="0.25">
      <c r="A21" s="86">
        <v>17</v>
      </c>
      <c r="B21" s="86" t="s">
        <v>250</v>
      </c>
      <c r="C21" s="86" t="s">
        <v>251</v>
      </c>
      <c r="D21" s="3">
        <v>2005</v>
      </c>
      <c r="E21" s="86" t="s">
        <v>25</v>
      </c>
      <c r="F21" s="86" t="s">
        <v>82</v>
      </c>
      <c r="G21" s="3" t="s">
        <v>252</v>
      </c>
      <c r="H21" s="3"/>
      <c r="I21" s="3" t="s">
        <v>248</v>
      </c>
      <c r="J21" s="3" t="s">
        <v>249</v>
      </c>
      <c r="K21" s="242">
        <f>'prot.  2'!S23</f>
        <v>4</v>
      </c>
      <c r="L21" s="320">
        <f>'prot.  2'!T23</f>
        <v>47.57</v>
      </c>
      <c r="M21" s="243">
        <f>'prot.  2'!U23</f>
        <v>0</v>
      </c>
      <c r="N21" s="337">
        <f>'prot.  2'!V23</f>
        <v>4</v>
      </c>
    </row>
    <row r="22" spans="1:14" x14ac:dyDescent="0.25">
      <c r="A22" s="3">
        <v>18</v>
      </c>
      <c r="B22" s="89" t="s">
        <v>85</v>
      </c>
      <c r="C22" s="89" t="s">
        <v>86</v>
      </c>
      <c r="D22" s="89">
        <v>2006</v>
      </c>
      <c r="E22" s="86" t="s">
        <v>25</v>
      </c>
      <c r="F22" s="89" t="s">
        <v>82</v>
      </c>
      <c r="G22" s="89" t="s">
        <v>80</v>
      </c>
      <c r="H22" s="89" t="s">
        <v>87</v>
      </c>
      <c r="I22" s="89" t="s">
        <v>88</v>
      </c>
      <c r="J22" s="89" t="s">
        <v>89</v>
      </c>
      <c r="K22" s="242">
        <f>'prot.  2'!S24</f>
        <v>4</v>
      </c>
      <c r="L22" s="320">
        <f>'prot.  2'!T24</f>
        <v>53.66</v>
      </c>
      <c r="M22" s="243">
        <f>'prot.  2'!U24</f>
        <v>0</v>
      </c>
      <c r="N22" s="337">
        <f>'prot.  2'!V24</f>
        <v>4</v>
      </c>
    </row>
    <row r="23" spans="1:14" x14ac:dyDescent="0.25">
      <c r="A23" s="3">
        <v>19</v>
      </c>
      <c r="B23" s="89" t="s">
        <v>278</v>
      </c>
      <c r="C23" s="112" t="s">
        <v>223</v>
      </c>
      <c r="D23" s="112">
        <v>2007</v>
      </c>
      <c r="E23" s="86" t="s">
        <v>25</v>
      </c>
      <c r="F23" s="86" t="s">
        <v>82</v>
      </c>
      <c r="G23" s="112" t="s">
        <v>84</v>
      </c>
      <c r="H23" s="112" t="s">
        <v>224</v>
      </c>
      <c r="I23" s="86" t="s">
        <v>110</v>
      </c>
      <c r="J23" s="86" t="s">
        <v>111</v>
      </c>
      <c r="K23" s="242">
        <f>'prot.  2'!S20</f>
        <v>4</v>
      </c>
      <c r="L23" s="320">
        <f>'prot.  2'!T20</f>
        <v>55.07</v>
      </c>
      <c r="M23" s="243">
        <f>'prot.  2'!U20</f>
        <v>0</v>
      </c>
      <c r="N23" s="337">
        <f>'prot.  2'!V20</f>
        <v>4</v>
      </c>
    </row>
    <row r="24" spans="1:14" x14ac:dyDescent="0.25">
      <c r="A24" s="3">
        <v>20</v>
      </c>
      <c r="B24" s="89" t="s">
        <v>114</v>
      </c>
      <c r="C24" s="112" t="s">
        <v>223</v>
      </c>
      <c r="D24" s="112">
        <v>2007</v>
      </c>
      <c r="E24" s="86" t="s">
        <v>25</v>
      </c>
      <c r="F24" s="86" t="s">
        <v>82</v>
      </c>
      <c r="G24" s="112" t="s">
        <v>84</v>
      </c>
      <c r="H24" s="112" t="s">
        <v>224</v>
      </c>
      <c r="I24" s="86" t="s">
        <v>110</v>
      </c>
      <c r="J24" s="86" t="s">
        <v>111</v>
      </c>
      <c r="K24" s="242">
        <f>'prot.  2'!S31</f>
        <v>4</v>
      </c>
      <c r="L24" s="320">
        <f>'prot.  2'!T31</f>
        <v>68.87</v>
      </c>
      <c r="M24" s="243">
        <f>'prot.  2'!U31</f>
        <v>3</v>
      </c>
      <c r="N24" s="337">
        <f>'prot.  2'!V31</f>
        <v>7</v>
      </c>
    </row>
    <row r="25" spans="1:14" ht="15.75" thickBot="1" x14ac:dyDescent="0.3">
      <c r="A25" s="330" t="s">
        <v>277</v>
      </c>
      <c r="B25" s="220" t="s">
        <v>91</v>
      </c>
      <c r="C25" s="220" t="s">
        <v>183</v>
      </c>
      <c r="D25" s="331">
        <v>2008</v>
      </c>
      <c r="E25" s="220" t="s">
        <v>25</v>
      </c>
      <c r="F25" s="219" t="s">
        <v>82</v>
      </c>
      <c r="G25" s="219" t="s">
        <v>184</v>
      </c>
      <c r="H25" s="219" t="s">
        <v>185</v>
      </c>
      <c r="I25" s="219" t="s">
        <v>186</v>
      </c>
      <c r="J25" s="219" t="s">
        <v>93</v>
      </c>
      <c r="K25" s="332">
        <f>'prot.  2'!S36</f>
        <v>0</v>
      </c>
      <c r="L25" s="333">
        <f>'prot.  2'!T36</f>
        <v>51.9</v>
      </c>
      <c r="M25" s="334">
        <f>'prot.  2'!U36</f>
        <v>0</v>
      </c>
      <c r="N25" s="338">
        <f>'prot.  2'!V36</f>
        <v>0</v>
      </c>
    </row>
    <row r="26" spans="1:14" s="223" customFormat="1" x14ac:dyDescent="0.25">
      <c r="A26" s="233"/>
      <c r="B26" s="86" t="s">
        <v>17</v>
      </c>
      <c r="C26" s="86" t="s">
        <v>18</v>
      </c>
      <c r="D26" s="3"/>
      <c r="E26" s="3"/>
      <c r="F26" s="3" t="s">
        <v>19</v>
      </c>
      <c r="G26" s="3" t="s">
        <v>20</v>
      </c>
      <c r="H26" s="3" t="s">
        <v>21</v>
      </c>
      <c r="I26" s="3" t="s">
        <v>26</v>
      </c>
      <c r="J26" s="3" t="s">
        <v>176</v>
      </c>
      <c r="K26" s="242"/>
      <c r="L26" s="320"/>
      <c r="M26" s="243"/>
      <c r="N26" s="337" t="str">
        <f>'prot.  2'!V18</f>
        <v>izsl.</v>
      </c>
    </row>
    <row r="28" spans="1:14" x14ac:dyDescent="0.25">
      <c r="B28" s="248" t="s">
        <v>66</v>
      </c>
    </row>
    <row r="29" spans="1:14" x14ac:dyDescent="0.25">
      <c r="B29" s="248" t="s">
        <v>68</v>
      </c>
    </row>
  </sheetData>
  <sortState ref="A5:N25">
    <sortCondition ref="N5:N25"/>
    <sortCondition ref="L5:L25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topLeftCell="A12" zoomScaleNormal="100" workbookViewId="0">
      <pane ySplit="3" topLeftCell="A30" activePane="bottomLeft" state="frozen"/>
      <selection activeCell="A12" sqref="A12"/>
      <selection pane="bottomLeft" activeCell="U37" sqref="U37:V38"/>
    </sheetView>
  </sheetViews>
  <sheetFormatPr defaultRowHeight="12.75" x14ac:dyDescent="0.2"/>
  <cols>
    <col min="1" max="1" width="2" style="11" customWidth="1"/>
    <col min="2" max="2" width="4.140625" style="102" customWidth="1"/>
    <col min="3" max="3" width="20.42578125" style="11" customWidth="1"/>
    <col min="4" max="4" width="15.28515625" style="11" customWidth="1"/>
    <col min="5" max="5" width="15.85546875" style="11" customWidth="1"/>
    <col min="6" max="6" width="4.85546875" style="103" customWidth="1"/>
    <col min="7" max="9" width="4.85546875" style="102" customWidth="1"/>
    <col min="10" max="10" width="4.85546875" style="11" customWidth="1"/>
    <col min="11" max="11" width="4.85546875" style="102" customWidth="1"/>
    <col min="12" max="18" width="4.85546875" style="11" customWidth="1"/>
    <col min="19" max="22" width="6.140625" style="11" customWidth="1"/>
    <col min="23" max="256" width="9.140625" style="11"/>
    <col min="257" max="257" width="5.7109375" style="11" customWidth="1"/>
    <col min="258" max="258" width="4.42578125" style="11" customWidth="1"/>
    <col min="259" max="259" width="20.42578125" style="11" customWidth="1"/>
    <col min="260" max="260" width="17.140625" style="11" customWidth="1"/>
    <col min="261" max="261" width="15.85546875" style="11" customWidth="1"/>
    <col min="262" max="274" width="5.28515625" style="11" customWidth="1"/>
    <col min="275" max="275" width="6.5703125" style="11" customWidth="1"/>
    <col min="276" max="276" width="6.28515625" style="11" customWidth="1"/>
    <col min="277" max="277" width="6.7109375" style="11" customWidth="1"/>
    <col min="278" max="278" width="7.7109375" style="11" customWidth="1"/>
    <col min="279" max="512" width="9.140625" style="11"/>
    <col min="513" max="513" width="5.7109375" style="11" customWidth="1"/>
    <col min="514" max="514" width="4.42578125" style="11" customWidth="1"/>
    <col min="515" max="515" width="20.42578125" style="11" customWidth="1"/>
    <col min="516" max="516" width="17.140625" style="11" customWidth="1"/>
    <col min="517" max="517" width="15.85546875" style="11" customWidth="1"/>
    <col min="518" max="530" width="5.28515625" style="11" customWidth="1"/>
    <col min="531" max="531" width="6.5703125" style="11" customWidth="1"/>
    <col min="532" max="532" width="6.28515625" style="11" customWidth="1"/>
    <col min="533" max="533" width="6.7109375" style="11" customWidth="1"/>
    <col min="534" max="534" width="7.7109375" style="11" customWidth="1"/>
    <col min="535" max="768" width="9.140625" style="11"/>
    <col min="769" max="769" width="5.7109375" style="11" customWidth="1"/>
    <col min="770" max="770" width="4.42578125" style="11" customWidth="1"/>
    <col min="771" max="771" width="20.42578125" style="11" customWidth="1"/>
    <col min="772" max="772" width="17.140625" style="11" customWidth="1"/>
    <col min="773" max="773" width="15.85546875" style="11" customWidth="1"/>
    <col min="774" max="786" width="5.28515625" style="11" customWidth="1"/>
    <col min="787" max="787" width="6.5703125" style="11" customWidth="1"/>
    <col min="788" max="788" width="6.28515625" style="11" customWidth="1"/>
    <col min="789" max="789" width="6.7109375" style="11" customWidth="1"/>
    <col min="790" max="790" width="7.7109375" style="11" customWidth="1"/>
    <col min="791" max="1024" width="9.140625" style="11"/>
    <col min="1025" max="1025" width="5.7109375" style="11" customWidth="1"/>
    <col min="1026" max="1026" width="4.42578125" style="11" customWidth="1"/>
    <col min="1027" max="1027" width="20.42578125" style="11" customWidth="1"/>
    <col min="1028" max="1028" width="17.140625" style="11" customWidth="1"/>
    <col min="1029" max="1029" width="15.85546875" style="11" customWidth="1"/>
    <col min="1030" max="1042" width="5.28515625" style="11" customWidth="1"/>
    <col min="1043" max="1043" width="6.5703125" style="11" customWidth="1"/>
    <col min="1044" max="1044" width="6.28515625" style="11" customWidth="1"/>
    <col min="1045" max="1045" width="6.7109375" style="11" customWidth="1"/>
    <col min="1046" max="1046" width="7.7109375" style="11" customWidth="1"/>
    <col min="1047" max="1280" width="9.140625" style="11"/>
    <col min="1281" max="1281" width="5.7109375" style="11" customWidth="1"/>
    <col min="1282" max="1282" width="4.42578125" style="11" customWidth="1"/>
    <col min="1283" max="1283" width="20.42578125" style="11" customWidth="1"/>
    <col min="1284" max="1284" width="17.140625" style="11" customWidth="1"/>
    <col min="1285" max="1285" width="15.85546875" style="11" customWidth="1"/>
    <col min="1286" max="1298" width="5.28515625" style="11" customWidth="1"/>
    <col min="1299" max="1299" width="6.5703125" style="11" customWidth="1"/>
    <col min="1300" max="1300" width="6.28515625" style="11" customWidth="1"/>
    <col min="1301" max="1301" width="6.7109375" style="11" customWidth="1"/>
    <col min="1302" max="1302" width="7.7109375" style="11" customWidth="1"/>
    <col min="1303" max="1536" width="9.140625" style="11"/>
    <col min="1537" max="1537" width="5.7109375" style="11" customWidth="1"/>
    <col min="1538" max="1538" width="4.42578125" style="11" customWidth="1"/>
    <col min="1539" max="1539" width="20.42578125" style="11" customWidth="1"/>
    <col min="1540" max="1540" width="17.140625" style="11" customWidth="1"/>
    <col min="1541" max="1541" width="15.85546875" style="11" customWidth="1"/>
    <col min="1542" max="1554" width="5.28515625" style="11" customWidth="1"/>
    <col min="1555" max="1555" width="6.5703125" style="11" customWidth="1"/>
    <col min="1556" max="1556" width="6.28515625" style="11" customWidth="1"/>
    <col min="1557" max="1557" width="6.7109375" style="11" customWidth="1"/>
    <col min="1558" max="1558" width="7.7109375" style="11" customWidth="1"/>
    <col min="1559" max="1792" width="9.140625" style="11"/>
    <col min="1793" max="1793" width="5.7109375" style="11" customWidth="1"/>
    <col min="1794" max="1794" width="4.42578125" style="11" customWidth="1"/>
    <col min="1795" max="1795" width="20.42578125" style="11" customWidth="1"/>
    <col min="1796" max="1796" width="17.140625" style="11" customWidth="1"/>
    <col min="1797" max="1797" width="15.85546875" style="11" customWidth="1"/>
    <col min="1798" max="1810" width="5.28515625" style="11" customWidth="1"/>
    <col min="1811" max="1811" width="6.5703125" style="11" customWidth="1"/>
    <col min="1812" max="1812" width="6.28515625" style="11" customWidth="1"/>
    <col min="1813" max="1813" width="6.7109375" style="11" customWidth="1"/>
    <col min="1814" max="1814" width="7.7109375" style="11" customWidth="1"/>
    <col min="1815" max="2048" width="9.140625" style="11"/>
    <col min="2049" max="2049" width="5.7109375" style="11" customWidth="1"/>
    <col min="2050" max="2050" width="4.42578125" style="11" customWidth="1"/>
    <col min="2051" max="2051" width="20.42578125" style="11" customWidth="1"/>
    <col min="2052" max="2052" width="17.140625" style="11" customWidth="1"/>
    <col min="2053" max="2053" width="15.85546875" style="11" customWidth="1"/>
    <col min="2054" max="2066" width="5.28515625" style="11" customWidth="1"/>
    <col min="2067" max="2067" width="6.5703125" style="11" customWidth="1"/>
    <col min="2068" max="2068" width="6.28515625" style="11" customWidth="1"/>
    <col min="2069" max="2069" width="6.7109375" style="11" customWidth="1"/>
    <col min="2070" max="2070" width="7.7109375" style="11" customWidth="1"/>
    <col min="2071" max="2304" width="9.140625" style="11"/>
    <col min="2305" max="2305" width="5.7109375" style="11" customWidth="1"/>
    <col min="2306" max="2306" width="4.42578125" style="11" customWidth="1"/>
    <col min="2307" max="2307" width="20.42578125" style="11" customWidth="1"/>
    <col min="2308" max="2308" width="17.140625" style="11" customWidth="1"/>
    <col min="2309" max="2309" width="15.85546875" style="11" customWidth="1"/>
    <col min="2310" max="2322" width="5.28515625" style="11" customWidth="1"/>
    <col min="2323" max="2323" width="6.5703125" style="11" customWidth="1"/>
    <col min="2324" max="2324" width="6.28515625" style="11" customWidth="1"/>
    <col min="2325" max="2325" width="6.7109375" style="11" customWidth="1"/>
    <col min="2326" max="2326" width="7.7109375" style="11" customWidth="1"/>
    <col min="2327" max="2560" width="9.140625" style="11"/>
    <col min="2561" max="2561" width="5.7109375" style="11" customWidth="1"/>
    <col min="2562" max="2562" width="4.42578125" style="11" customWidth="1"/>
    <col min="2563" max="2563" width="20.42578125" style="11" customWidth="1"/>
    <col min="2564" max="2564" width="17.140625" style="11" customWidth="1"/>
    <col min="2565" max="2565" width="15.85546875" style="11" customWidth="1"/>
    <col min="2566" max="2578" width="5.28515625" style="11" customWidth="1"/>
    <col min="2579" max="2579" width="6.5703125" style="11" customWidth="1"/>
    <col min="2580" max="2580" width="6.28515625" style="11" customWidth="1"/>
    <col min="2581" max="2581" width="6.7109375" style="11" customWidth="1"/>
    <col min="2582" max="2582" width="7.7109375" style="11" customWidth="1"/>
    <col min="2583" max="2816" width="9.140625" style="11"/>
    <col min="2817" max="2817" width="5.7109375" style="11" customWidth="1"/>
    <col min="2818" max="2818" width="4.42578125" style="11" customWidth="1"/>
    <col min="2819" max="2819" width="20.42578125" style="11" customWidth="1"/>
    <col min="2820" max="2820" width="17.140625" style="11" customWidth="1"/>
    <col min="2821" max="2821" width="15.85546875" style="11" customWidth="1"/>
    <col min="2822" max="2834" width="5.28515625" style="11" customWidth="1"/>
    <col min="2835" max="2835" width="6.5703125" style="11" customWidth="1"/>
    <col min="2836" max="2836" width="6.28515625" style="11" customWidth="1"/>
    <col min="2837" max="2837" width="6.7109375" style="11" customWidth="1"/>
    <col min="2838" max="2838" width="7.7109375" style="11" customWidth="1"/>
    <col min="2839" max="3072" width="9.140625" style="11"/>
    <col min="3073" max="3073" width="5.7109375" style="11" customWidth="1"/>
    <col min="3074" max="3074" width="4.42578125" style="11" customWidth="1"/>
    <col min="3075" max="3075" width="20.42578125" style="11" customWidth="1"/>
    <col min="3076" max="3076" width="17.140625" style="11" customWidth="1"/>
    <col min="3077" max="3077" width="15.85546875" style="11" customWidth="1"/>
    <col min="3078" max="3090" width="5.28515625" style="11" customWidth="1"/>
    <col min="3091" max="3091" width="6.5703125" style="11" customWidth="1"/>
    <col min="3092" max="3092" width="6.28515625" style="11" customWidth="1"/>
    <col min="3093" max="3093" width="6.7109375" style="11" customWidth="1"/>
    <col min="3094" max="3094" width="7.7109375" style="11" customWidth="1"/>
    <col min="3095" max="3328" width="9.140625" style="11"/>
    <col min="3329" max="3329" width="5.7109375" style="11" customWidth="1"/>
    <col min="3330" max="3330" width="4.42578125" style="11" customWidth="1"/>
    <col min="3331" max="3331" width="20.42578125" style="11" customWidth="1"/>
    <col min="3332" max="3332" width="17.140625" style="11" customWidth="1"/>
    <col min="3333" max="3333" width="15.85546875" style="11" customWidth="1"/>
    <col min="3334" max="3346" width="5.28515625" style="11" customWidth="1"/>
    <col min="3347" max="3347" width="6.5703125" style="11" customWidth="1"/>
    <col min="3348" max="3348" width="6.28515625" style="11" customWidth="1"/>
    <col min="3349" max="3349" width="6.7109375" style="11" customWidth="1"/>
    <col min="3350" max="3350" width="7.7109375" style="11" customWidth="1"/>
    <col min="3351" max="3584" width="9.140625" style="11"/>
    <col min="3585" max="3585" width="5.7109375" style="11" customWidth="1"/>
    <col min="3586" max="3586" width="4.42578125" style="11" customWidth="1"/>
    <col min="3587" max="3587" width="20.42578125" style="11" customWidth="1"/>
    <col min="3588" max="3588" width="17.140625" style="11" customWidth="1"/>
    <col min="3589" max="3589" width="15.85546875" style="11" customWidth="1"/>
    <col min="3590" max="3602" width="5.28515625" style="11" customWidth="1"/>
    <col min="3603" max="3603" width="6.5703125" style="11" customWidth="1"/>
    <col min="3604" max="3604" width="6.28515625" style="11" customWidth="1"/>
    <col min="3605" max="3605" width="6.7109375" style="11" customWidth="1"/>
    <col min="3606" max="3606" width="7.7109375" style="11" customWidth="1"/>
    <col min="3607" max="3840" width="9.140625" style="11"/>
    <col min="3841" max="3841" width="5.7109375" style="11" customWidth="1"/>
    <col min="3842" max="3842" width="4.42578125" style="11" customWidth="1"/>
    <col min="3843" max="3843" width="20.42578125" style="11" customWidth="1"/>
    <col min="3844" max="3844" width="17.140625" style="11" customWidth="1"/>
    <col min="3845" max="3845" width="15.85546875" style="11" customWidth="1"/>
    <col min="3846" max="3858" width="5.28515625" style="11" customWidth="1"/>
    <col min="3859" max="3859" width="6.5703125" style="11" customWidth="1"/>
    <col min="3860" max="3860" width="6.28515625" style="11" customWidth="1"/>
    <col min="3861" max="3861" width="6.7109375" style="11" customWidth="1"/>
    <col min="3862" max="3862" width="7.7109375" style="11" customWidth="1"/>
    <col min="3863" max="4096" width="9.140625" style="11"/>
    <col min="4097" max="4097" width="5.7109375" style="11" customWidth="1"/>
    <col min="4098" max="4098" width="4.42578125" style="11" customWidth="1"/>
    <col min="4099" max="4099" width="20.42578125" style="11" customWidth="1"/>
    <col min="4100" max="4100" width="17.140625" style="11" customWidth="1"/>
    <col min="4101" max="4101" width="15.85546875" style="11" customWidth="1"/>
    <col min="4102" max="4114" width="5.28515625" style="11" customWidth="1"/>
    <col min="4115" max="4115" width="6.5703125" style="11" customWidth="1"/>
    <col min="4116" max="4116" width="6.28515625" style="11" customWidth="1"/>
    <col min="4117" max="4117" width="6.7109375" style="11" customWidth="1"/>
    <col min="4118" max="4118" width="7.7109375" style="11" customWidth="1"/>
    <col min="4119" max="4352" width="9.140625" style="11"/>
    <col min="4353" max="4353" width="5.7109375" style="11" customWidth="1"/>
    <col min="4354" max="4354" width="4.42578125" style="11" customWidth="1"/>
    <col min="4355" max="4355" width="20.42578125" style="11" customWidth="1"/>
    <col min="4356" max="4356" width="17.140625" style="11" customWidth="1"/>
    <col min="4357" max="4357" width="15.85546875" style="11" customWidth="1"/>
    <col min="4358" max="4370" width="5.28515625" style="11" customWidth="1"/>
    <col min="4371" max="4371" width="6.5703125" style="11" customWidth="1"/>
    <col min="4372" max="4372" width="6.28515625" style="11" customWidth="1"/>
    <col min="4373" max="4373" width="6.7109375" style="11" customWidth="1"/>
    <col min="4374" max="4374" width="7.7109375" style="11" customWidth="1"/>
    <col min="4375" max="4608" width="9.140625" style="11"/>
    <col min="4609" max="4609" width="5.7109375" style="11" customWidth="1"/>
    <col min="4610" max="4610" width="4.42578125" style="11" customWidth="1"/>
    <col min="4611" max="4611" width="20.42578125" style="11" customWidth="1"/>
    <col min="4612" max="4612" width="17.140625" style="11" customWidth="1"/>
    <col min="4613" max="4613" width="15.85546875" style="11" customWidth="1"/>
    <col min="4614" max="4626" width="5.28515625" style="11" customWidth="1"/>
    <col min="4627" max="4627" width="6.5703125" style="11" customWidth="1"/>
    <col min="4628" max="4628" width="6.28515625" style="11" customWidth="1"/>
    <col min="4629" max="4629" width="6.7109375" style="11" customWidth="1"/>
    <col min="4630" max="4630" width="7.7109375" style="11" customWidth="1"/>
    <col min="4631" max="4864" width="9.140625" style="11"/>
    <col min="4865" max="4865" width="5.7109375" style="11" customWidth="1"/>
    <col min="4866" max="4866" width="4.42578125" style="11" customWidth="1"/>
    <col min="4867" max="4867" width="20.42578125" style="11" customWidth="1"/>
    <col min="4868" max="4868" width="17.140625" style="11" customWidth="1"/>
    <col min="4869" max="4869" width="15.85546875" style="11" customWidth="1"/>
    <col min="4870" max="4882" width="5.28515625" style="11" customWidth="1"/>
    <col min="4883" max="4883" width="6.5703125" style="11" customWidth="1"/>
    <col min="4884" max="4884" width="6.28515625" style="11" customWidth="1"/>
    <col min="4885" max="4885" width="6.7109375" style="11" customWidth="1"/>
    <col min="4886" max="4886" width="7.7109375" style="11" customWidth="1"/>
    <col min="4887" max="5120" width="9.140625" style="11"/>
    <col min="5121" max="5121" width="5.7109375" style="11" customWidth="1"/>
    <col min="5122" max="5122" width="4.42578125" style="11" customWidth="1"/>
    <col min="5123" max="5123" width="20.42578125" style="11" customWidth="1"/>
    <col min="5124" max="5124" width="17.140625" style="11" customWidth="1"/>
    <col min="5125" max="5125" width="15.85546875" style="11" customWidth="1"/>
    <col min="5126" max="5138" width="5.28515625" style="11" customWidth="1"/>
    <col min="5139" max="5139" width="6.5703125" style="11" customWidth="1"/>
    <col min="5140" max="5140" width="6.28515625" style="11" customWidth="1"/>
    <col min="5141" max="5141" width="6.7109375" style="11" customWidth="1"/>
    <col min="5142" max="5142" width="7.7109375" style="11" customWidth="1"/>
    <col min="5143" max="5376" width="9.140625" style="11"/>
    <col min="5377" max="5377" width="5.7109375" style="11" customWidth="1"/>
    <col min="5378" max="5378" width="4.42578125" style="11" customWidth="1"/>
    <col min="5379" max="5379" width="20.42578125" style="11" customWidth="1"/>
    <col min="5380" max="5380" width="17.140625" style="11" customWidth="1"/>
    <col min="5381" max="5381" width="15.85546875" style="11" customWidth="1"/>
    <col min="5382" max="5394" width="5.28515625" style="11" customWidth="1"/>
    <col min="5395" max="5395" width="6.5703125" style="11" customWidth="1"/>
    <col min="5396" max="5396" width="6.28515625" style="11" customWidth="1"/>
    <col min="5397" max="5397" width="6.7109375" style="11" customWidth="1"/>
    <col min="5398" max="5398" width="7.7109375" style="11" customWidth="1"/>
    <col min="5399" max="5632" width="9.140625" style="11"/>
    <col min="5633" max="5633" width="5.7109375" style="11" customWidth="1"/>
    <col min="5634" max="5634" width="4.42578125" style="11" customWidth="1"/>
    <col min="5635" max="5635" width="20.42578125" style="11" customWidth="1"/>
    <col min="5636" max="5636" width="17.140625" style="11" customWidth="1"/>
    <col min="5637" max="5637" width="15.85546875" style="11" customWidth="1"/>
    <col min="5638" max="5650" width="5.28515625" style="11" customWidth="1"/>
    <col min="5651" max="5651" width="6.5703125" style="11" customWidth="1"/>
    <col min="5652" max="5652" width="6.28515625" style="11" customWidth="1"/>
    <col min="5653" max="5653" width="6.7109375" style="11" customWidth="1"/>
    <col min="5654" max="5654" width="7.7109375" style="11" customWidth="1"/>
    <col min="5655" max="5888" width="9.140625" style="11"/>
    <col min="5889" max="5889" width="5.7109375" style="11" customWidth="1"/>
    <col min="5890" max="5890" width="4.42578125" style="11" customWidth="1"/>
    <col min="5891" max="5891" width="20.42578125" style="11" customWidth="1"/>
    <col min="5892" max="5892" width="17.140625" style="11" customWidth="1"/>
    <col min="5893" max="5893" width="15.85546875" style="11" customWidth="1"/>
    <col min="5894" max="5906" width="5.28515625" style="11" customWidth="1"/>
    <col min="5907" max="5907" width="6.5703125" style="11" customWidth="1"/>
    <col min="5908" max="5908" width="6.28515625" style="11" customWidth="1"/>
    <col min="5909" max="5909" width="6.7109375" style="11" customWidth="1"/>
    <col min="5910" max="5910" width="7.7109375" style="11" customWidth="1"/>
    <col min="5911" max="6144" width="9.140625" style="11"/>
    <col min="6145" max="6145" width="5.7109375" style="11" customWidth="1"/>
    <col min="6146" max="6146" width="4.42578125" style="11" customWidth="1"/>
    <col min="6147" max="6147" width="20.42578125" style="11" customWidth="1"/>
    <col min="6148" max="6148" width="17.140625" style="11" customWidth="1"/>
    <col min="6149" max="6149" width="15.85546875" style="11" customWidth="1"/>
    <col min="6150" max="6162" width="5.28515625" style="11" customWidth="1"/>
    <col min="6163" max="6163" width="6.5703125" style="11" customWidth="1"/>
    <col min="6164" max="6164" width="6.28515625" style="11" customWidth="1"/>
    <col min="6165" max="6165" width="6.7109375" style="11" customWidth="1"/>
    <col min="6166" max="6166" width="7.7109375" style="11" customWidth="1"/>
    <col min="6167" max="6400" width="9.140625" style="11"/>
    <col min="6401" max="6401" width="5.7109375" style="11" customWidth="1"/>
    <col min="6402" max="6402" width="4.42578125" style="11" customWidth="1"/>
    <col min="6403" max="6403" width="20.42578125" style="11" customWidth="1"/>
    <col min="6404" max="6404" width="17.140625" style="11" customWidth="1"/>
    <col min="6405" max="6405" width="15.85546875" style="11" customWidth="1"/>
    <col min="6406" max="6418" width="5.28515625" style="11" customWidth="1"/>
    <col min="6419" max="6419" width="6.5703125" style="11" customWidth="1"/>
    <col min="6420" max="6420" width="6.28515625" style="11" customWidth="1"/>
    <col min="6421" max="6421" width="6.7109375" style="11" customWidth="1"/>
    <col min="6422" max="6422" width="7.7109375" style="11" customWidth="1"/>
    <col min="6423" max="6656" width="9.140625" style="11"/>
    <col min="6657" max="6657" width="5.7109375" style="11" customWidth="1"/>
    <col min="6658" max="6658" width="4.42578125" style="11" customWidth="1"/>
    <col min="6659" max="6659" width="20.42578125" style="11" customWidth="1"/>
    <col min="6660" max="6660" width="17.140625" style="11" customWidth="1"/>
    <col min="6661" max="6661" width="15.85546875" style="11" customWidth="1"/>
    <col min="6662" max="6674" width="5.28515625" style="11" customWidth="1"/>
    <col min="6675" max="6675" width="6.5703125" style="11" customWidth="1"/>
    <col min="6676" max="6676" width="6.28515625" style="11" customWidth="1"/>
    <col min="6677" max="6677" width="6.7109375" style="11" customWidth="1"/>
    <col min="6678" max="6678" width="7.7109375" style="11" customWidth="1"/>
    <col min="6679" max="6912" width="9.140625" style="11"/>
    <col min="6913" max="6913" width="5.7109375" style="11" customWidth="1"/>
    <col min="6914" max="6914" width="4.42578125" style="11" customWidth="1"/>
    <col min="6915" max="6915" width="20.42578125" style="11" customWidth="1"/>
    <col min="6916" max="6916" width="17.140625" style="11" customWidth="1"/>
    <col min="6917" max="6917" width="15.85546875" style="11" customWidth="1"/>
    <col min="6918" max="6930" width="5.28515625" style="11" customWidth="1"/>
    <col min="6931" max="6931" width="6.5703125" style="11" customWidth="1"/>
    <col min="6932" max="6932" width="6.28515625" style="11" customWidth="1"/>
    <col min="6933" max="6933" width="6.7109375" style="11" customWidth="1"/>
    <col min="6934" max="6934" width="7.7109375" style="11" customWidth="1"/>
    <col min="6935" max="7168" width="9.140625" style="11"/>
    <col min="7169" max="7169" width="5.7109375" style="11" customWidth="1"/>
    <col min="7170" max="7170" width="4.42578125" style="11" customWidth="1"/>
    <col min="7171" max="7171" width="20.42578125" style="11" customWidth="1"/>
    <col min="7172" max="7172" width="17.140625" style="11" customWidth="1"/>
    <col min="7173" max="7173" width="15.85546875" style="11" customWidth="1"/>
    <col min="7174" max="7186" width="5.28515625" style="11" customWidth="1"/>
    <col min="7187" max="7187" width="6.5703125" style="11" customWidth="1"/>
    <col min="7188" max="7188" width="6.28515625" style="11" customWidth="1"/>
    <col min="7189" max="7189" width="6.7109375" style="11" customWidth="1"/>
    <col min="7190" max="7190" width="7.7109375" style="11" customWidth="1"/>
    <col min="7191" max="7424" width="9.140625" style="11"/>
    <col min="7425" max="7425" width="5.7109375" style="11" customWidth="1"/>
    <col min="7426" max="7426" width="4.42578125" style="11" customWidth="1"/>
    <col min="7427" max="7427" width="20.42578125" style="11" customWidth="1"/>
    <col min="7428" max="7428" width="17.140625" style="11" customWidth="1"/>
    <col min="7429" max="7429" width="15.85546875" style="11" customWidth="1"/>
    <col min="7430" max="7442" width="5.28515625" style="11" customWidth="1"/>
    <col min="7443" max="7443" width="6.5703125" style="11" customWidth="1"/>
    <col min="7444" max="7444" width="6.28515625" style="11" customWidth="1"/>
    <col min="7445" max="7445" width="6.7109375" style="11" customWidth="1"/>
    <col min="7446" max="7446" width="7.7109375" style="11" customWidth="1"/>
    <col min="7447" max="7680" width="9.140625" style="11"/>
    <col min="7681" max="7681" width="5.7109375" style="11" customWidth="1"/>
    <col min="7682" max="7682" width="4.42578125" style="11" customWidth="1"/>
    <col min="7683" max="7683" width="20.42578125" style="11" customWidth="1"/>
    <col min="7684" max="7684" width="17.140625" style="11" customWidth="1"/>
    <col min="7685" max="7685" width="15.85546875" style="11" customWidth="1"/>
    <col min="7686" max="7698" width="5.28515625" style="11" customWidth="1"/>
    <col min="7699" max="7699" width="6.5703125" style="11" customWidth="1"/>
    <col min="7700" max="7700" width="6.28515625" style="11" customWidth="1"/>
    <col min="7701" max="7701" width="6.7109375" style="11" customWidth="1"/>
    <col min="7702" max="7702" width="7.7109375" style="11" customWidth="1"/>
    <col min="7703" max="7936" width="9.140625" style="11"/>
    <col min="7937" max="7937" width="5.7109375" style="11" customWidth="1"/>
    <col min="7938" max="7938" width="4.42578125" style="11" customWidth="1"/>
    <col min="7939" max="7939" width="20.42578125" style="11" customWidth="1"/>
    <col min="7940" max="7940" width="17.140625" style="11" customWidth="1"/>
    <col min="7941" max="7941" width="15.85546875" style="11" customWidth="1"/>
    <col min="7942" max="7954" width="5.28515625" style="11" customWidth="1"/>
    <col min="7955" max="7955" width="6.5703125" style="11" customWidth="1"/>
    <col min="7956" max="7956" width="6.28515625" style="11" customWidth="1"/>
    <col min="7957" max="7957" width="6.7109375" style="11" customWidth="1"/>
    <col min="7958" max="7958" width="7.7109375" style="11" customWidth="1"/>
    <col min="7959" max="8192" width="9.140625" style="11"/>
    <col min="8193" max="8193" width="5.7109375" style="11" customWidth="1"/>
    <col min="8194" max="8194" width="4.42578125" style="11" customWidth="1"/>
    <col min="8195" max="8195" width="20.42578125" style="11" customWidth="1"/>
    <col min="8196" max="8196" width="17.140625" style="11" customWidth="1"/>
    <col min="8197" max="8197" width="15.85546875" style="11" customWidth="1"/>
    <col min="8198" max="8210" width="5.28515625" style="11" customWidth="1"/>
    <col min="8211" max="8211" width="6.5703125" style="11" customWidth="1"/>
    <col min="8212" max="8212" width="6.28515625" style="11" customWidth="1"/>
    <col min="8213" max="8213" width="6.7109375" style="11" customWidth="1"/>
    <col min="8214" max="8214" width="7.7109375" style="11" customWidth="1"/>
    <col min="8215" max="8448" width="9.140625" style="11"/>
    <col min="8449" max="8449" width="5.7109375" style="11" customWidth="1"/>
    <col min="8450" max="8450" width="4.42578125" style="11" customWidth="1"/>
    <col min="8451" max="8451" width="20.42578125" style="11" customWidth="1"/>
    <col min="8452" max="8452" width="17.140625" style="11" customWidth="1"/>
    <col min="8453" max="8453" width="15.85546875" style="11" customWidth="1"/>
    <col min="8454" max="8466" width="5.28515625" style="11" customWidth="1"/>
    <col min="8467" max="8467" width="6.5703125" style="11" customWidth="1"/>
    <col min="8468" max="8468" width="6.28515625" style="11" customWidth="1"/>
    <col min="8469" max="8469" width="6.7109375" style="11" customWidth="1"/>
    <col min="8470" max="8470" width="7.7109375" style="11" customWidth="1"/>
    <col min="8471" max="8704" width="9.140625" style="11"/>
    <col min="8705" max="8705" width="5.7109375" style="11" customWidth="1"/>
    <col min="8706" max="8706" width="4.42578125" style="11" customWidth="1"/>
    <col min="8707" max="8707" width="20.42578125" style="11" customWidth="1"/>
    <col min="8708" max="8708" width="17.140625" style="11" customWidth="1"/>
    <col min="8709" max="8709" width="15.85546875" style="11" customWidth="1"/>
    <col min="8710" max="8722" width="5.28515625" style="11" customWidth="1"/>
    <col min="8723" max="8723" width="6.5703125" style="11" customWidth="1"/>
    <col min="8724" max="8724" width="6.28515625" style="11" customWidth="1"/>
    <col min="8725" max="8725" width="6.7109375" style="11" customWidth="1"/>
    <col min="8726" max="8726" width="7.7109375" style="11" customWidth="1"/>
    <col min="8727" max="8960" width="9.140625" style="11"/>
    <col min="8961" max="8961" width="5.7109375" style="11" customWidth="1"/>
    <col min="8962" max="8962" width="4.42578125" style="11" customWidth="1"/>
    <col min="8963" max="8963" width="20.42578125" style="11" customWidth="1"/>
    <col min="8964" max="8964" width="17.140625" style="11" customWidth="1"/>
    <col min="8965" max="8965" width="15.85546875" style="11" customWidth="1"/>
    <col min="8966" max="8978" width="5.28515625" style="11" customWidth="1"/>
    <col min="8979" max="8979" width="6.5703125" style="11" customWidth="1"/>
    <col min="8980" max="8980" width="6.28515625" style="11" customWidth="1"/>
    <col min="8981" max="8981" width="6.7109375" style="11" customWidth="1"/>
    <col min="8982" max="8982" width="7.7109375" style="11" customWidth="1"/>
    <col min="8983" max="9216" width="9.140625" style="11"/>
    <col min="9217" max="9217" width="5.7109375" style="11" customWidth="1"/>
    <col min="9218" max="9218" width="4.42578125" style="11" customWidth="1"/>
    <col min="9219" max="9219" width="20.42578125" style="11" customWidth="1"/>
    <col min="9220" max="9220" width="17.140625" style="11" customWidth="1"/>
    <col min="9221" max="9221" width="15.85546875" style="11" customWidth="1"/>
    <col min="9222" max="9234" width="5.28515625" style="11" customWidth="1"/>
    <col min="9235" max="9235" width="6.5703125" style="11" customWidth="1"/>
    <col min="9236" max="9236" width="6.28515625" style="11" customWidth="1"/>
    <col min="9237" max="9237" width="6.7109375" style="11" customWidth="1"/>
    <col min="9238" max="9238" width="7.7109375" style="11" customWidth="1"/>
    <col min="9239" max="9472" width="9.140625" style="11"/>
    <col min="9473" max="9473" width="5.7109375" style="11" customWidth="1"/>
    <col min="9474" max="9474" width="4.42578125" style="11" customWidth="1"/>
    <col min="9475" max="9475" width="20.42578125" style="11" customWidth="1"/>
    <col min="9476" max="9476" width="17.140625" style="11" customWidth="1"/>
    <col min="9477" max="9477" width="15.85546875" style="11" customWidth="1"/>
    <col min="9478" max="9490" width="5.28515625" style="11" customWidth="1"/>
    <col min="9491" max="9491" width="6.5703125" style="11" customWidth="1"/>
    <col min="9492" max="9492" width="6.28515625" style="11" customWidth="1"/>
    <col min="9493" max="9493" width="6.7109375" style="11" customWidth="1"/>
    <col min="9494" max="9494" width="7.7109375" style="11" customWidth="1"/>
    <col min="9495" max="9728" width="9.140625" style="11"/>
    <col min="9729" max="9729" width="5.7109375" style="11" customWidth="1"/>
    <col min="9730" max="9730" width="4.42578125" style="11" customWidth="1"/>
    <col min="9731" max="9731" width="20.42578125" style="11" customWidth="1"/>
    <col min="9732" max="9732" width="17.140625" style="11" customWidth="1"/>
    <col min="9733" max="9733" width="15.85546875" style="11" customWidth="1"/>
    <col min="9734" max="9746" width="5.28515625" style="11" customWidth="1"/>
    <col min="9747" max="9747" width="6.5703125" style="11" customWidth="1"/>
    <col min="9748" max="9748" width="6.28515625" style="11" customWidth="1"/>
    <col min="9749" max="9749" width="6.7109375" style="11" customWidth="1"/>
    <col min="9750" max="9750" width="7.7109375" style="11" customWidth="1"/>
    <col min="9751" max="9984" width="9.140625" style="11"/>
    <col min="9985" max="9985" width="5.7109375" style="11" customWidth="1"/>
    <col min="9986" max="9986" width="4.42578125" style="11" customWidth="1"/>
    <col min="9987" max="9987" width="20.42578125" style="11" customWidth="1"/>
    <col min="9988" max="9988" width="17.140625" style="11" customWidth="1"/>
    <col min="9989" max="9989" width="15.85546875" style="11" customWidth="1"/>
    <col min="9990" max="10002" width="5.28515625" style="11" customWidth="1"/>
    <col min="10003" max="10003" width="6.5703125" style="11" customWidth="1"/>
    <col min="10004" max="10004" width="6.28515625" style="11" customWidth="1"/>
    <col min="10005" max="10005" width="6.7109375" style="11" customWidth="1"/>
    <col min="10006" max="10006" width="7.7109375" style="11" customWidth="1"/>
    <col min="10007" max="10240" width="9.140625" style="11"/>
    <col min="10241" max="10241" width="5.7109375" style="11" customWidth="1"/>
    <col min="10242" max="10242" width="4.42578125" style="11" customWidth="1"/>
    <col min="10243" max="10243" width="20.42578125" style="11" customWidth="1"/>
    <col min="10244" max="10244" width="17.140625" style="11" customWidth="1"/>
    <col min="10245" max="10245" width="15.85546875" style="11" customWidth="1"/>
    <col min="10246" max="10258" width="5.28515625" style="11" customWidth="1"/>
    <col min="10259" max="10259" width="6.5703125" style="11" customWidth="1"/>
    <col min="10260" max="10260" width="6.28515625" style="11" customWidth="1"/>
    <col min="10261" max="10261" width="6.7109375" style="11" customWidth="1"/>
    <col min="10262" max="10262" width="7.7109375" style="11" customWidth="1"/>
    <col min="10263" max="10496" width="9.140625" style="11"/>
    <col min="10497" max="10497" width="5.7109375" style="11" customWidth="1"/>
    <col min="10498" max="10498" width="4.42578125" style="11" customWidth="1"/>
    <col min="10499" max="10499" width="20.42578125" style="11" customWidth="1"/>
    <col min="10500" max="10500" width="17.140625" style="11" customWidth="1"/>
    <col min="10501" max="10501" width="15.85546875" style="11" customWidth="1"/>
    <col min="10502" max="10514" width="5.28515625" style="11" customWidth="1"/>
    <col min="10515" max="10515" width="6.5703125" style="11" customWidth="1"/>
    <col min="10516" max="10516" width="6.28515625" style="11" customWidth="1"/>
    <col min="10517" max="10517" width="6.7109375" style="11" customWidth="1"/>
    <col min="10518" max="10518" width="7.7109375" style="11" customWidth="1"/>
    <col min="10519" max="10752" width="9.140625" style="11"/>
    <col min="10753" max="10753" width="5.7109375" style="11" customWidth="1"/>
    <col min="10754" max="10754" width="4.42578125" style="11" customWidth="1"/>
    <col min="10755" max="10755" width="20.42578125" style="11" customWidth="1"/>
    <col min="10756" max="10756" width="17.140625" style="11" customWidth="1"/>
    <col min="10757" max="10757" width="15.85546875" style="11" customWidth="1"/>
    <col min="10758" max="10770" width="5.28515625" style="11" customWidth="1"/>
    <col min="10771" max="10771" width="6.5703125" style="11" customWidth="1"/>
    <col min="10772" max="10772" width="6.28515625" style="11" customWidth="1"/>
    <col min="10773" max="10773" width="6.7109375" style="11" customWidth="1"/>
    <col min="10774" max="10774" width="7.7109375" style="11" customWidth="1"/>
    <col min="10775" max="11008" width="9.140625" style="11"/>
    <col min="11009" max="11009" width="5.7109375" style="11" customWidth="1"/>
    <col min="11010" max="11010" width="4.42578125" style="11" customWidth="1"/>
    <col min="11011" max="11011" width="20.42578125" style="11" customWidth="1"/>
    <col min="11012" max="11012" width="17.140625" style="11" customWidth="1"/>
    <col min="11013" max="11013" width="15.85546875" style="11" customWidth="1"/>
    <col min="11014" max="11026" width="5.28515625" style="11" customWidth="1"/>
    <col min="11027" max="11027" width="6.5703125" style="11" customWidth="1"/>
    <col min="11028" max="11028" width="6.28515625" style="11" customWidth="1"/>
    <col min="11029" max="11029" width="6.7109375" style="11" customWidth="1"/>
    <col min="11030" max="11030" width="7.7109375" style="11" customWidth="1"/>
    <col min="11031" max="11264" width="9.140625" style="11"/>
    <col min="11265" max="11265" width="5.7109375" style="11" customWidth="1"/>
    <col min="11266" max="11266" width="4.42578125" style="11" customWidth="1"/>
    <col min="11267" max="11267" width="20.42578125" style="11" customWidth="1"/>
    <col min="11268" max="11268" width="17.140625" style="11" customWidth="1"/>
    <col min="11269" max="11269" width="15.85546875" style="11" customWidth="1"/>
    <col min="11270" max="11282" width="5.28515625" style="11" customWidth="1"/>
    <col min="11283" max="11283" width="6.5703125" style="11" customWidth="1"/>
    <col min="11284" max="11284" width="6.28515625" style="11" customWidth="1"/>
    <col min="11285" max="11285" width="6.7109375" style="11" customWidth="1"/>
    <col min="11286" max="11286" width="7.7109375" style="11" customWidth="1"/>
    <col min="11287" max="11520" width="9.140625" style="11"/>
    <col min="11521" max="11521" width="5.7109375" style="11" customWidth="1"/>
    <col min="11522" max="11522" width="4.42578125" style="11" customWidth="1"/>
    <col min="11523" max="11523" width="20.42578125" style="11" customWidth="1"/>
    <col min="11524" max="11524" width="17.140625" style="11" customWidth="1"/>
    <col min="11525" max="11525" width="15.85546875" style="11" customWidth="1"/>
    <col min="11526" max="11538" width="5.28515625" style="11" customWidth="1"/>
    <col min="11539" max="11539" width="6.5703125" style="11" customWidth="1"/>
    <col min="11540" max="11540" width="6.28515625" style="11" customWidth="1"/>
    <col min="11541" max="11541" width="6.7109375" style="11" customWidth="1"/>
    <col min="11542" max="11542" width="7.7109375" style="11" customWidth="1"/>
    <col min="11543" max="11776" width="9.140625" style="11"/>
    <col min="11777" max="11777" width="5.7109375" style="11" customWidth="1"/>
    <col min="11778" max="11778" width="4.42578125" style="11" customWidth="1"/>
    <col min="11779" max="11779" width="20.42578125" style="11" customWidth="1"/>
    <col min="11780" max="11780" width="17.140625" style="11" customWidth="1"/>
    <col min="11781" max="11781" width="15.85546875" style="11" customWidth="1"/>
    <col min="11782" max="11794" width="5.28515625" style="11" customWidth="1"/>
    <col min="11795" max="11795" width="6.5703125" style="11" customWidth="1"/>
    <col min="11796" max="11796" width="6.28515625" style="11" customWidth="1"/>
    <col min="11797" max="11797" width="6.7109375" style="11" customWidth="1"/>
    <col min="11798" max="11798" width="7.7109375" style="11" customWidth="1"/>
    <col min="11799" max="12032" width="9.140625" style="11"/>
    <col min="12033" max="12033" width="5.7109375" style="11" customWidth="1"/>
    <col min="12034" max="12034" width="4.42578125" style="11" customWidth="1"/>
    <col min="12035" max="12035" width="20.42578125" style="11" customWidth="1"/>
    <col min="12036" max="12036" width="17.140625" style="11" customWidth="1"/>
    <col min="12037" max="12037" width="15.85546875" style="11" customWidth="1"/>
    <col min="12038" max="12050" width="5.28515625" style="11" customWidth="1"/>
    <col min="12051" max="12051" width="6.5703125" style="11" customWidth="1"/>
    <col min="12052" max="12052" width="6.28515625" style="11" customWidth="1"/>
    <col min="12053" max="12053" width="6.7109375" style="11" customWidth="1"/>
    <col min="12054" max="12054" width="7.7109375" style="11" customWidth="1"/>
    <col min="12055" max="12288" width="9.140625" style="11"/>
    <col min="12289" max="12289" width="5.7109375" style="11" customWidth="1"/>
    <col min="12290" max="12290" width="4.42578125" style="11" customWidth="1"/>
    <col min="12291" max="12291" width="20.42578125" style="11" customWidth="1"/>
    <col min="12292" max="12292" width="17.140625" style="11" customWidth="1"/>
    <col min="12293" max="12293" width="15.85546875" style="11" customWidth="1"/>
    <col min="12294" max="12306" width="5.28515625" style="11" customWidth="1"/>
    <col min="12307" max="12307" width="6.5703125" style="11" customWidth="1"/>
    <col min="12308" max="12308" width="6.28515625" style="11" customWidth="1"/>
    <col min="12309" max="12309" width="6.7109375" style="11" customWidth="1"/>
    <col min="12310" max="12310" width="7.7109375" style="11" customWidth="1"/>
    <col min="12311" max="12544" width="9.140625" style="11"/>
    <col min="12545" max="12545" width="5.7109375" style="11" customWidth="1"/>
    <col min="12546" max="12546" width="4.42578125" style="11" customWidth="1"/>
    <col min="12547" max="12547" width="20.42578125" style="11" customWidth="1"/>
    <col min="12548" max="12548" width="17.140625" style="11" customWidth="1"/>
    <col min="12549" max="12549" width="15.85546875" style="11" customWidth="1"/>
    <col min="12550" max="12562" width="5.28515625" style="11" customWidth="1"/>
    <col min="12563" max="12563" width="6.5703125" style="11" customWidth="1"/>
    <col min="12564" max="12564" width="6.28515625" style="11" customWidth="1"/>
    <col min="12565" max="12565" width="6.7109375" style="11" customWidth="1"/>
    <col min="12566" max="12566" width="7.7109375" style="11" customWidth="1"/>
    <col min="12567" max="12800" width="9.140625" style="11"/>
    <col min="12801" max="12801" width="5.7109375" style="11" customWidth="1"/>
    <col min="12802" max="12802" width="4.42578125" style="11" customWidth="1"/>
    <col min="12803" max="12803" width="20.42578125" style="11" customWidth="1"/>
    <col min="12804" max="12804" width="17.140625" style="11" customWidth="1"/>
    <col min="12805" max="12805" width="15.85546875" style="11" customWidth="1"/>
    <col min="12806" max="12818" width="5.28515625" style="11" customWidth="1"/>
    <col min="12819" max="12819" width="6.5703125" style="11" customWidth="1"/>
    <col min="12820" max="12820" width="6.28515625" style="11" customWidth="1"/>
    <col min="12821" max="12821" width="6.7109375" style="11" customWidth="1"/>
    <col min="12822" max="12822" width="7.7109375" style="11" customWidth="1"/>
    <col min="12823" max="13056" width="9.140625" style="11"/>
    <col min="13057" max="13057" width="5.7109375" style="11" customWidth="1"/>
    <col min="13058" max="13058" width="4.42578125" style="11" customWidth="1"/>
    <col min="13059" max="13059" width="20.42578125" style="11" customWidth="1"/>
    <col min="13060" max="13060" width="17.140625" style="11" customWidth="1"/>
    <col min="13061" max="13061" width="15.85546875" style="11" customWidth="1"/>
    <col min="13062" max="13074" width="5.28515625" style="11" customWidth="1"/>
    <col min="13075" max="13075" width="6.5703125" style="11" customWidth="1"/>
    <col min="13076" max="13076" width="6.28515625" style="11" customWidth="1"/>
    <col min="13077" max="13077" width="6.7109375" style="11" customWidth="1"/>
    <col min="13078" max="13078" width="7.7109375" style="11" customWidth="1"/>
    <col min="13079" max="13312" width="9.140625" style="11"/>
    <col min="13313" max="13313" width="5.7109375" style="11" customWidth="1"/>
    <col min="13314" max="13314" width="4.42578125" style="11" customWidth="1"/>
    <col min="13315" max="13315" width="20.42578125" style="11" customWidth="1"/>
    <col min="13316" max="13316" width="17.140625" style="11" customWidth="1"/>
    <col min="13317" max="13317" width="15.85546875" style="11" customWidth="1"/>
    <col min="13318" max="13330" width="5.28515625" style="11" customWidth="1"/>
    <col min="13331" max="13331" width="6.5703125" style="11" customWidth="1"/>
    <col min="13332" max="13332" width="6.28515625" style="11" customWidth="1"/>
    <col min="13333" max="13333" width="6.7109375" style="11" customWidth="1"/>
    <col min="13334" max="13334" width="7.7109375" style="11" customWidth="1"/>
    <col min="13335" max="13568" width="9.140625" style="11"/>
    <col min="13569" max="13569" width="5.7109375" style="11" customWidth="1"/>
    <col min="13570" max="13570" width="4.42578125" style="11" customWidth="1"/>
    <col min="13571" max="13571" width="20.42578125" style="11" customWidth="1"/>
    <col min="13572" max="13572" width="17.140625" style="11" customWidth="1"/>
    <col min="13573" max="13573" width="15.85546875" style="11" customWidth="1"/>
    <col min="13574" max="13586" width="5.28515625" style="11" customWidth="1"/>
    <col min="13587" max="13587" width="6.5703125" style="11" customWidth="1"/>
    <col min="13588" max="13588" width="6.28515625" style="11" customWidth="1"/>
    <col min="13589" max="13589" width="6.7109375" style="11" customWidth="1"/>
    <col min="13590" max="13590" width="7.7109375" style="11" customWidth="1"/>
    <col min="13591" max="13824" width="9.140625" style="11"/>
    <col min="13825" max="13825" width="5.7109375" style="11" customWidth="1"/>
    <col min="13826" max="13826" width="4.42578125" style="11" customWidth="1"/>
    <col min="13827" max="13827" width="20.42578125" style="11" customWidth="1"/>
    <col min="13828" max="13828" width="17.140625" style="11" customWidth="1"/>
    <col min="13829" max="13829" width="15.85546875" style="11" customWidth="1"/>
    <col min="13830" max="13842" width="5.28515625" style="11" customWidth="1"/>
    <col min="13843" max="13843" width="6.5703125" style="11" customWidth="1"/>
    <col min="13844" max="13844" width="6.28515625" style="11" customWidth="1"/>
    <col min="13845" max="13845" width="6.7109375" style="11" customWidth="1"/>
    <col min="13846" max="13846" width="7.7109375" style="11" customWidth="1"/>
    <col min="13847" max="14080" width="9.140625" style="11"/>
    <col min="14081" max="14081" width="5.7109375" style="11" customWidth="1"/>
    <col min="14082" max="14082" width="4.42578125" style="11" customWidth="1"/>
    <col min="14083" max="14083" width="20.42578125" style="11" customWidth="1"/>
    <col min="14084" max="14084" width="17.140625" style="11" customWidth="1"/>
    <col min="14085" max="14085" width="15.85546875" style="11" customWidth="1"/>
    <col min="14086" max="14098" width="5.28515625" style="11" customWidth="1"/>
    <col min="14099" max="14099" width="6.5703125" style="11" customWidth="1"/>
    <col min="14100" max="14100" width="6.28515625" style="11" customWidth="1"/>
    <col min="14101" max="14101" width="6.7109375" style="11" customWidth="1"/>
    <col min="14102" max="14102" width="7.7109375" style="11" customWidth="1"/>
    <col min="14103" max="14336" width="9.140625" style="11"/>
    <col min="14337" max="14337" width="5.7109375" style="11" customWidth="1"/>
    <col min="14338" max="14338" width="4.42578125" style="11" customWidth="1"/>
    <col min="14339" max="14339" width="20.42578125" style="11" customWidth="1"/>
    <col min="14340" max="14340" width="17.140625" style="11" customWidth="1"/>
    <col min="14341" max="14341" width="15.85546875" style="11" customWidth="1"/>
    <col min="14342" max="14354" width="5.28515625" style="11" customWidth="1"/>
    <col min="14355" max="14355" width="6.5703125" style="11" customWidth="1"/>
    <col min="14356" max="14356" width="6.28515625" style="11" customWidth="1"/>
    <col min="14357" max="14357" width="6.7109375" style="11" customWidth="1"/>
    <col min="14358" max="14358" width="7.7109375" style="11" customWidth="1"/>
    <col min="14359" max="14592" width="9.140625" style="11"/>
    <col min="14593" max="14593" width="5.7109375" style="11" customWidth="1"/>
    <col min="14594" max="14594" width="4.42578125" style="11" customWidth="1"/>
    <col min="14595" max="14595" width="20.42578125" style="11" customWidth="1"/>
    <col min="14596" max="14596" width="17.140625" style="11" customWidth="1"/>
    <col min="14597" max="14597" width="15.85546875" style="11" customWidth="1"/>
    <col min="14598" max="14610" width="5.28515625" style="11" customWidth="1"/>
    <col min="14611" max="14611" width="6.5703125" style="11" customWidth="1"/>
    <col min="14612" max="14612" width="6.28515625" style="11" customWidth="1"/>
    <col min="14613" max="14613" width="6.7109375" style="11" customWidth="1"/>
    <col min="14614" max="14614" width="7.7109375" style="11" customWidth="1"/>
    <col min="14615" max="14848" width="9.140625" style="11"/>
    <col min="14849" max="14849" width="5.7109375" style="11" customWidth="1"/>
    <col min="14850" max="14850" width="4.42578125" style="11" customWidth="1"/>
    <col min="14851" max="14851" width="20.42578125" style="11" customWidth="1"/>
    <col min="14852" max="14852" width="17.140625" style="11" customWidth="1"/>
    <col min="14853" max="14853" width="15.85546875" style="11" customWidth="1"/>
    <col min="14854" max="14866" width="5.28515625" style="11" customWidth="1"/>
    <col min="14867" max="14867" width="6.5703125" style="11" customWidth="1"/>
    <col min="14868" max="14868" width="6.28515625" style="11" customWidth="1"/>
    <col min="14869" max="14869" width="6.7109375" style="11" customWidth="1"/>
    <col min="14870" max="14870" width="7.7109375" style="11" customWidth="1"/>
    <col min="14871" max="15104" width="9.140625" style="11"/>
    <col min="15105" max="15105" width="5.7109375" style="11" customWidth="1"/>
    <col min="15106" max="15106" width="4.42578125" style="11" customWidth="1"/>
    <col min="15107" max="15107" width="20.42578125" style="11" customWidth="1"/>
    <col min="15108" max="15108" width="17.140625" style="11" customWidth="1"/>
    <col min="15109" max="15109" width="15.85546875" style="11" customWidth="1"/>
    <col min="15110" max="15122" width="5.28515625" style="11" customWidth="1"/>
    <col min="15123" max="15123" width="6.5703125" style="11" customWidth="1"/>
    <col min="15124" max="15124" width="6.28515625" style="11" customWidth="1"/>
    <col min="15125" max="15125" width="6.7109375" style="11" customWidth="1"/>
    <col min="15126" max="15126" width="7.7109375" style="11" customWidth="1"/>
    <col min="15127" max="15360" width="9.140625" style="11"/>
    <col min="15361" max="15361" width="5.7109375" style="11" customWidth="1"/>
    <col min="15362" max="15362" width="4.42578125" style="11" customWidth="1"/>
    <col min="15363" max="15363" width="20.42578125" style="11" customWidth="1"/>
    <col min="15364" max="15364" width="17.140625" style="11" customWidth="1"/>
    <col min="15365" max="15365" width="15.85546875" style="11" customWidth="1"/>
    <col min="15366" max="15378" width="5.28515625" style="11" customWidth="1"/>
    <col min="15379" max="15379" width="6.5703125" style="11" customWidth="1"/>
    <col min="15380" max="15380" width="6.28515625" style="11" customWidth="1"/>
    <col min="15381" max="15381" width="6.7109375" style="11" customWidth="1"/>
    <col min="15382" max="15382" width="7.7109375" style="11" customWidth="1"/>
    <col min="15383" max="15616" width="9.140625" style="11"/>
    <col min="15617" max="15617" width="5.7109375" style="11" customWidth="1"/>
    <col min="15618" max="15618" width="4.42578125" style="11" customWidth="1"/>
    <col min="15619" max="15619" width="20.42578125" style="11" customWidth="1"/>
    <col min="15620" max="15620" width="17.140625" style="11" customWidth="1"/>
    <col min="15621" max="15621" width="15.85546875" style="11" customWidth="1"/>
    <col min="15622" max="15634" width="5.28515625" style="11" customWidth="1"/>
    <col min="15635" max="15635" width="6.5703125" style="11" customWidth="1"/>
    <col min="15636" max="15636" width="6.28515625" style="11" customWidth="1"/>
    <col min="15637" max="15637" width="6.7109375" style="11" customWidth="1"/>
    <col min="15638" max="15638" width="7.7109375" style="11" customWidth="1"/>
    <col min="15639" max="15872" width="9.140625" style="11"/>
    <col min="15873" max="15873" width="5.7109375" style="11" customWidth="1"/>
    <col min="15874" max="15874" width="4.42578125" style="11" customWidth="1"/>
    <col min="15875" max="15875" width="20.42578125" style="11" customWidth="1"/>
    <col min="15876" max="15876" width="17.140625" style="11" customWidth="1"/>
    <col min="15877" max="15877" width="15.85546875" style="11" customWidth="1"/>
    <col min="15878" max="15890" width="5.28515625" style="11" customWidth="1"/>
    <col min="15891" max="15891" width="6.5703125" style="11" customWidth="1"/>
    <col min="15892" max="15892" width="6.28515625" style="11" customWidth="1"/>
    <col min="15893" max="15893" width="6.7109375" style="11" customWidth="1"/>
    <col min="15894" max="15894" width="7.7109375" style="11" customWidth="1"/>
    <col min="15895" max="16128" width="9.140625" style="11"/>
    <col min="16129" max="16129" width="5.7109375" style="11" customWidth="1"/>
    <col min="16130" max="16130" width="4.42578125" style="11" customWidth="1"/>
    <col min="16131" max="16131" width="20.42578125" style="11" customWidth="1"/>
    <col min="16132" max="16132" width="17.140625" style="11" customWidth="1"/>
    <col min="16133" max="16133" width="15.85546875" style="11" customWidth="1"/>
    <col min="16134" max="16146" width="5.28515625" style="11" customWidth="1"/>
    <col min="16147" max="16147" width="6.5703125" style="11" customWidth="1"/>
    <col min="16148" max="16148" width="6.28515625" style="11" customWidth="1"/>
    <col min="16149" max="16149" width="6.7109375" style="11" customWidth="1"/>
    <col min="16150" max="16150" width="7.7109375" style="11" customWidth="1"/>
    <col min="16151" max="16384" width="9.140625" style="11"/>
  </cols>
  <sheetData>
    <row r="1" spans="2:23" ht="6" customHeight="1" x14ac:dyDescent="0.2"/>
    <row r="2" spans="2:23" ht="25.5" customHeight="1" x14ac:dyDescent="0.25">
      <c r="C2" s="180" t="s">
        <v>39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2:23" ht="27" customHeight="1" x14ac:dyDescent="0.25">
      <c r="C3" s="13" t="s">
        <v>134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3" ht="6" customHeight="1" x14ac:dyDescent="0.2"/>
    <row r="5" spans="2:23" ht="13.5" customHeight="1" x14ac:dyDescent="0.3">
      <c r="B5" s="104"/>
      <c r="C5" s="17"/>
      <c r="D5" s="18"/>
      <c r="E5" s="18"/>
      <c r="F5" s="19" t="s">
        <v>40</v>
      </c>
      <c r="G5" s="20">
        <v>8</v>
      </c>
      <c r="K5" s="18"/>
      <c r="M5" s="19" t="s">
        <v>41</v>
      </c>
      <c r="N5" s="181">
        <v>59</v>
      </c>
      <c r="O5" s="182"/>
      <c r="P5" s="101" t="s">
        <v>42</v>
      </c>
      <c r="R5" s="22"/>
      <c r="S5" s="23"/>
      <c r="T5" s="24"/>
      <c r="U5" s="25"/>
      <c r="V5" s="26"/>
      <c r="W5" s="22"/>
    </row>
    <row r="6" spans="2:23" ht="8.25" customHeight="1" x14ac:dyDescent="0.2">
      <c r="B6" s="27"/>
      <c r="F6" s="11"/>
      <c r="G6" s="11"/>
      <c r="K6" s="11"/>
      <c r="R6" s="22"/>
      <c r="S6" s="22"/>
      <c r="T6" s="22"/>
      <c r="U6" s="22"/>
      <c r="V6" s="22"/>
      <c r="W6" s="22"/>
    </row>
    <row r="7" spans="2:23" ht="13.5" customHeight="1" x14ac:dyDescent="0.3">
      <c r="B7" s="18"/>
      <c r="C7" s="183" t="s">
        <v>60</v>
      </c>
      <c r="D7" s="183"/>
      <c r="E7" s="18"/>
      <c r="F7" s="19" t="s">
        <v>44</v>
      </c>
      <c r="G7" s="20">
        <v>8</v>
      </c>
      <c r="H7" s="11"/>
      <c r="K7" s="18"/>
      <c r="L7" s="18"/>
      <c r="M7" s="19" t="s">
        <v>45</v>
      </c>
      <c r="N7" s="181">
        <f>SUM(N5*2)</f>
        <v>118</v>
      </c>
      <c r="O7" s="182"/>
      <c r="P7" s="101" t="s">
        <v>42</v>
      </c>
      <c r="R7" s="22"/>
      <c r="S7" s="23"/>
      <c r="T7" s="24"/>
      <c r="U7" s="25"/>
      <c r="V7" s="26"/>
      <c r="W7" s="22"/>
    </row>
    <row r="8" spans="2:23" ht="8.25" customHeight="1" x14ac:dyDescent="0.2">
      <c r="B8" s="27"/>
      <c r="C8" s="183"/>
      <c r="D8" s="183"/>
      <c r="F8" s="11"/>
      <c r="G8" s="11"/>
      <c r="H8" s="11"/>
      <c r="I8" s="11"/>
      <c r="K8" s="27"/>
      <c r="R8" s="22"/>
      <c r="S8" s="22"/>
      <c r="T8" s="22"/>
      <c r="U8" s="22"/>
      <c r="V8" s="22"/>
      <c r="W8" s="22"/>
    </row>
    <row r="9" spans="2:23" ht="15" customHeight="1" x14ac:dyDescent="0.3">
      <c r="C9" s="183"/>
      <c r="D9" s="183"/>
      <c r="E9" s="28"/>
      <c r="F9" s="29"/>
      <c r="G9" s="19" t="s">
        <v>46</v>
      </c>
      <c r="H9" s="174">
        <v>80</v>
      </c>
      <c r="I9" s="175"/>
      <c r="J9" s="101" t="s">
        <v>47</v>
      </c>
      <c r="L9" s="18"/>
      <c r="M9" s="19" t="s">
        <v>48</v>
      </c>
      <c r="N9" s="181">
        <v>340</v>
      </c>
      <c r="O9" s="182"/>
      <c r="P9" s="101" t="s">
        <v>49</v>
      </c>
      <c r="Q9" s="18"/>
      <c r="R9" s="22"/>
      <c r="S9" s="23"/>
      <c r="T9" s="184"/>
      <c r="U9" s="184"/>
      <c r="V9" s="26"/>
      <c r="W9" s="22"/>
    </row>
    <row r="10" spans="2:23" s="105" customFormat="1" ht="6.75" customHeight="1" x14ac:dyDescent="0.25">
      <c r="F10" s="31"/>
      <c r="G10" s="17"/>
      <c r="H10" s="32"/>
      <c r="I10" s="32"/>
      <c r="K10" s="17"/>
    </row>
    <row r="11" spans="2:23" s="105" customFormat="1" ht="12.75" customHeight="1" x14ac:dyDescent="0.3">
      <c r="B11" s="17"/>
      <c r="C11" s="105" t="s">
        <v>50</v>
      </c>
      <c r="D11" s="11"/>
      <c r="E11" s="11"/>
      <c r="F11" s="28"/>
      <c r="G11" s="19" t="s">
        <v>51</v>
      </c>
      <c r="H11" s="174">
        <v>350</v>
      </c>
      <c r="I11" s="175"/>
      <c r="J11" s="101" t="s">
        <v>52</v>
      </c>
      <c r="K11" s="17"/>
    </row>
    <row r="12" spans="2:23" s="105" customFormat="1" ht="6.75" customHeight="1" x14ac:dyDescent="0.25">
      <c r="B12" s="33"/>
      <c r="F12" s="31"/>
      <c r="G12" s="17"/>
      <c r="H12" s="17"/>
      <c r="I12" s="17"/>
      <c r="K12" s="17"/>
    </row>
    <row r="13" spans="2:23" ht="16.5" customHeight="1" x14ac:dyDescent="0.2">
      <c r="B13" s="176" t="s">
        <v>12</v>
      </c>
      <c r="C13" s="178" t="s">
        <v>53</v>
      </c>
      <c r="D13" s="178" t="s">
        <v>54</v>
      </c>
      <c r="E13" s="178" t="s">
        <v>55</v>
      </c>
      <c r="F13" s="168">
        <v>1</v>
      </c>
      <c r="G13" s="168">
        <v>2</v>
      </c>
      <c r="H13" s="168">
        <v>3</v>
      </c>
      <c r="I13" s="168">
        <v>4</v>
      </c>
      <c r="J13" s="168">
        <v>5</v>
      </c>
      <c r="K13" s="168">
        <v>6</v>
      </c>
      <c r="L13" s="168">
        <v>7</v>
      </c>
      <c r="M13" s="168">
        <v>8</v>
      </c>
      <c r="N13" s="168"/>
      <c r="O13" s="168"/>
      <c r="P13" s="168"/>
      <c r="Q13" s="169"/>
      <c r="R13" s="169"/>
      <c r="S13" s="170" t="s">
        <v>56</v>
      </c>
      <c r="T13" s="172" t="s">
        <v>57</v>
      </c>
      <c r="U13" s="166" t="s">
        <v>58</v>
      </c>
      <c r="V13" s="166" t="s">
        <v>59</v>
      </c>
    </row>
    <row r="14" spans="2:23" s="34" customFormat="1" ht="7.5" customHeight="1" x14ac:dyDescent="0.25">
      <c r="B14" s="177"/>
      <c r="C14" s="179"/>
      <c r="D14" s="179"/>
      <c r="E14" s="179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9"/>
      <c r="R14" s="169"/>
      <c r="S14" s="171"/>
      <c r="T14" s="173"/>
      <c r="U14" s="167"/>
      <c r="V14" s="167"/>
    </row>
    <row r="15" spans="2:23" ht="19.5" customHeight="1" x14ac:dyDescent="0.2">
      <c r="B15" s="339">
        <v>1</v>
      </c>
      <c r="C15" s="287" t="str">
        <f>'St.k. 2'!B5</f>
        <v>Emilija Rogačiovaitė</v>
      </c>
      <c r="D15" s="287" t="str">
        <f>'St.k. 2'!C5</f>
        <v>Odisėja</v>
      </c>
      <c r="E15" s="287" t="str">
        <f>'St.k. 2'!J5</f>
        <v>Zigmo žirgai</v>
      </c>
      <c r="F15" s="37"/>
      <c r="G15" s="38"/>
      <c r="H15" s="38"/>
      <c r="I15" s="38"/>
      <c r="J15" s="38"/>
      <c r="K15" s="38"/>
      <c r="L15" s="38"/>
      <c r="M15" s="38"/>
      <c r="N15" s="39"/>
      <c r="O15" s="39"/>
      <c r="P15" s="39"/>
      <c r="Q15" s="39"/>
      <c r="R15" s="39"/>
      <c r="S15" s="39">
        <f>SUM(F15:R15)</f>
        <v>0</v>
      </c>
      <c r="T15" s="40">
        <v>41.21</v>
      </c>
      <c r="U15" s="39">
        <f>IF(ROUNDUP(T15,0)-$N$5&lt;=0,0,ROUNDUP((ROUNDUP(T15,0)-$N$5)/4,0))</f>
        <v>0</v>
      </c>
      <c r="V15" s="41">
        <f>S15+U15</f>
        <v>0</v>
      </c>
    </row>
    <row r="16" spans="2:23" s="42" customFormat="1" ht="19.5" customHeight="1" x14ac:dyDescent="0.2">
      <c r="B16" s="339">
        <v>2</v>
      </c>
      <c r="C16" s="287" t="str">
        <f>'St.k. 2'!B6</f>
        <v>Zanda Vanaga</v>
      </c>
      <c r="D16" s="287" t="str">
        <f>'St.k. 2'!C6</f>
        <v>Grand Cru</v>
      </c>
      <c r="E16" s="287" t="str">
        <f>'St.k. 2'!J6</f>
        <v>SK Top Sport</v>
      </c>
      <c r="F16" s="37"/>
      <c r="G16" s="35"/>
      <c r="H16" s="35"/>
      <c r="I16" s="35"/>
      <c r="J16" s="35"/>
      <c r="K16" s="35"/>
      <c r="L16" s="35"/>
      <c r="M16" s="35"/>
      <c r="N16" s="76"/>
      <c r="O16" s="76"/>
      <c r="P16" s="76"/>
      <c r="Q16" s="76"/>
      <c r="R16" s="76"/>
      <c r="S16" s="76">
        <f t="shared" ref="S16:S36" si="0">SUM(F16:R16)</f>
        <v>0</v>
      </c>
      <c r="T16" s="77">
        <v>47.19</v>
      </c>
      <c r="U16" s="76">
        <f t="shared" ref="U16:U36" si="1">IF(ROUNDUP(T16,0)-$N$5&lt;=0,0,ROUNDUP((ROUNDUP(T16,0)-$N$5)/4,0))</f>
        <v>0</v>
      </c>
      <c r="V16" s="78">
        <f t="shared" ref="V16:V36" si="2">S16+U16</f>
        <v>0</v>
      </c>
    </row>
    <row r="17" spans="2:23" s="42" customFormat="1" ht="19.5" customHeight="1" x14ac:dyDescent="0.2">
      <c r="B17" s="339">
        <v>3</v>
      </c>
      <c r="C17" s="287" t="str">
        <f>'St.k. 2'!B7</f>
        <v>Artūras Stonkus</v>
      </c>
      <c r="D17" s="287" t="str">
        <f>'St.k. 2'!C7</f>
        <v>Dragreiss</v>
      </c>
      <c r="E17" s="288" t="str">
        <f>'St.k. 2'!J7</f>
        <v>JSK Demora</v>
      </c>
      <c r="F17" s="37"/>
      <c r="G17" s="35"/>
      <c r="H17" s="35"/>
      <c r="I17" s="35"/>
      <c r="J17" s="35"/>
      <c r="K17" s="35"/>
      <c r="L17" s="35"/>
      <c r="M17" s="35"/>
      <c r="N17" s="76"/>
      <c r="O17" s="76"/>
      <c r="P17" s="76"/>
      <c r="Q17" s="76"/>
      <c r="R17" s="76"/>
      <c r="S17" s="76">
        <f t="shared" si="0"/>
        <v>0</v>
      </c>
      <c r="T17" s="77">
        <v>46.87</v>
      </c>
      <c r="U17" s="76">
        <f t="shared" si="1"/>
        <v>0</v>
      </c>
      <c r="V17" s="78">
        <f t="shared" si="2"/>
        <v>0</v>
      </c>
    </row>
    <row r="18" spans="2:23" s="42" customFormat="1" ht="19.5" customHeight="1" x14ac:dyDescent="0.2">
      <c r="B18" s="339">
        <v>4</v>
      </c>
      <c r="C18" s="287" t="str">
        <f>'St.k. 2'!B8</f>
        <v>Unda Egendorfa</v>
      </c>
      <c r="D18" s="287" t="str">
        <f>'St.k. 2'!C8</f>
        <v>Dragreiss</v>
      </c>
      <c r="E18" s="287" t="str">
        <f>'St.k. 2'!J8</f>
        <v>JSK Demora</v>
      </c>
      <c r="F18" s="37"/>
      <c r="G18" s="35"/>
      <c r="H18" s="35"/>
      <c r="I18" s="35"/>
      <c r="J18" s="35" t="s">
        <v>276</v>
      </c>
      <c r="K18" s="35"/>
      <c r="L18" s="35"/>
      <c r="M18" s="35"/>
      <c r="N18" s="76"/>
      <c r="O18" s="76"/>
      <c r="P18" s="76"/>
      <c r="Q18" s="76"/>
      <c r="R18" s="76"/>
      <c r="S18" s="76"/>
      <c r="T18" s="77"/>
      <c r="U18" s="76"/>
      <c r="V18" s="78" t="s">
        <v>276</v>
      </c>
      <c r="W18" s="42" t="s">
        <v>279</v>
      </c>
    </row>
    <row r="19" spans="2:23" s="42" customFormat="1" ht="19.5" customHeight="1" x14ac:dyDescent="0.2">
      <c r="B19" s="339">
        <v>5</v>
      </c>
      <c r="C19" s="287" t="str">
        <f>'St.k. 2'!B9</f>
        <v>Laine Daila Muktupaule</v>
      </c>
      <c r="D19" s="287" t="str">
        <f>'St.k. 2'!C9</f>
        <v>Alando</v>
      </c>
      <c r="E19" s="287" t="str">
        <f>'St.k. 2'!J9</f>
        <v>ZS Zāgkalni</v>
      </c>
      <c r="F19" s="37"/>
      <c r="G19" s="35"/>
      <c r="H19" s="35"/>
      <c r="I19" s="35"/>
      <c r="J19" s="35"/>
      <c r="K19" s="35"/>
      <c r="L19" s="35"/>
      <c r="M19" s="35"/>
      <c r="N19" s="76"/>
      <c r="O19" s="76"/>
      <c r="P19" s="76"/>
      <c r="Q19" s="76"/>
      <c r="R19" s="76"/>
      <c r="S19" s="76">
        <f t="shared" si="0"/>
        <v>0</v>
      </c>
      <c r="T19" s="77">
        <v>44.69</v>
      </c>
      <c r="U19" s="76">
        <f t="shared" si="1"/>
        <v>0</v>
      </c>
      <c r="V19" s="78">
        <f t="shared" si="2"/>
        <v>0</v>
      </c>
    </row>
    <row r="20" spans="2:23" s="42" customFormat="1" ht="19.5" customHeight="1" x14ac:dyDescent="0.2">
      <c r="B20" s="339">
        <v>6</v>
      </c>
      <c r="C20" s="287" t="str">
        <f>'St.k. 2'!B10</f>
        <v>Danija Baranovska</v>
      </c>
      <c r="D20" s="287" t="str">
        <f>'St.k. 2'!C10</f>
        <v>Dāvids</v>
      </c>
      <c r="E20" s="287" t="str">
        <f>'St.k. 2'!J10</f>
        <v xml:space="preserve">JSK Kentaura staļļi
</v>
      </c>
      <c r="F20" s="37"/>
      <c r="G20" s="35"/>
      <c r="H20" s="35"/>
      <c r="I20" s="35"/>
      <c r="J20" s="35"/>
      <c r="K20" s="35"/>
      <c r="L20" s="35">
        <v>4</v>
      </c>
      <c r="M20" s="35"/>
      <c r="N20" s="76"/>
      <c r="O20" s="76"/>
      <c r="P20" s="76"/>
      <c r="Q20" s="76"/>
      <c r="R20" s="76"/>
      <c r="S20" s="76">
        <f t="shared" si="0"/>
        <v>4</v>
      </c>
      <c r="T20" s="77">
        <v>55.07</v>
      </c>
      <c r="U20" s="76">
        <f t="shared" si="1"/>
        <v>0</v>
      </c>
      <c r="V20" s="78">
        <f t="shared" si="2"/>
        <v>4</v>
      </c>
    </row>
    <row r="21" spans="2:23" s="42" customFormat="1" ht="19.5" customHeight="1" x14ac:dyDescent="0.2">
      <c r="B21" s="339">
        <v>7</v>
      </c>
      <c r="C21" s="287" t="str">
        <f>'St.k. 2'!B11</f>
        <v>Diāna Miķelsone</v>
      </c>
      <c r="D21" s="287" t="str">
        <f>'St.k. 2'!C11</f>
        <v>Safety Glory</v>
      </c>
      <c r="E21" s="287" t="str">
        <f>'St.k. 2'!J11</f>
        <v>JJS</v>
      </c>
      <c r="F21" s="37"/>
      <c r="G21" s="35"/>
      <c r="H21" s="35"/>
      <c r="I21" s="35"/>
      <c r="J21" s="35"/>
      <c r="K21" s="35"/>
      <c r="L21" s="35"/>
      <c r="M21" s="35"/>
      <c r="N21" s="76"/>
      <c r="O21" s="76"/>
      <c r="P21" s="76"/>
      <c r="Q21" s="76"/>
      <c r="R21" s="76"/>
      <c r="S21" s="76">
        <f t="shared" si="0"/>
        <v>0</v>
      </c>
      <c r="T21" s="77">
        <v>46.09</v>
      </c>
      <c r="U21" s="76">
        <f t="shared" si="1"/>
        <v>0</v>
      </c>
      <c r="V21" s="78">
        <f t="shared" si="2"/>
        <v>0</v>
      </c>
    </row>
    <row r="22" spans="2:23" s="42" customFormat="1" ht="19.5" customHeight="1" x14ac:dyDescent="0.2">
      <c r="B22" s="339">
        <v>8</v>
      </c>
      <c r="C22" s="287" t="str">
        <f>'St.k. 2'!B12</f>
        <v>Danija Baranovska</v>
      </c>
      <c r="D22" s="287" t="str">
        <f>'St.k. 2'!C12</f>
        <v>Luvra</v>
      </c>
      <c r="E22" s="287" t="str">
        <f>'St.k. 2'!J12</f>
        <v>JSK Kentaura staļļi</v>
      </c>
      <c r="F22" s="37"/>
      <c r="G22" s="35"/>
      <c r="H22" s="35"/>
      <c r="I22" s="35"/>
      <c r="J22" s="35"/>
      <c r="K22" s="35"/>
      <c r="L22" s="35"/>
      <c r="M22" s="35"/>
      <c r="N22" s="76"/>
      <c r="O22" s="76"/>
      <c r="P22" s="76"/>
      <c r="Q22" s="76"/>
      <c r="R22" s="76"/>
      <c r="S22" s="76">
        <f t="shared" si="0"/>
        <v>0</v>
      </c>
      <c r="T22" s="77">
        <v>58.72</v>
      </c>
      <c r="U22" s="76">
        <f t="shared" si="1"/>
        <v>0</v>
      </c>
      <c r="V22" s="78">
        <f t="shared" si="2"/>
        <v>0</v>
      </c>
    </row>
    <row r="23" spans="2:23" s="42" customFormat="1" ht="19.5" customHeight="1" x14ac:dyDescent="0.2">
      <c r="B23" s="339">
        <v>9</v>
      </c>
      <c r="C23" s="287" t="str">
        <f>'St.k. 2'!B13</f>
        <v>Evija Bunka</v>
      </c>
      <c r="D23" s="287" t="str">
        <f>'St.k. 2'!C13</f>
        <v>Fejs</v>
      </c>
      <c r="E23" s="288" t="str">
        <f>'St.k. 2'!J13</f>
        <v xml:space="preserve">JSK Kentaura staļļi
</v>
      </c>
      <c r="F23" s="37"/>
      <c r="G23" s="35"/>
      <c r="H23" s="35"/>
      <c r="I23" s="35"/>
      <c r="J23" s="35">
        <v>4</v>
      </c>
      <c r="K23" s="35"/>
      <c r="L23" s="35"/>
      <c r="M23" s="35"/>
      <c r="N23" s="76"/>
      <c r="O23" s="76"/>
      <c r="P23" s="76"/>
      <c r="Q23" s="76"/>
      <c r="R23" s="76"/>
      <c r="S23" s="76">
        <f t="shared" si="0"/>
        <v>4</v>
      </c>
      <c r="T23" s="77">
        <v>47.57</v>
      </c>
      <c r="U23" s="76">
        <f t="shared" si="1"/>
        <v>0</v>
      </c>
      <c r="V23" s="78">
        <f t="shared" si="2"/>
        <v>4</v>
      </c>
    </row>
    <row r="24" spans="2:23" s="42" customFormat="1" ht="19.5" customHeight="1" x14ac:dyDescent="0.2">
      <c r="B24" s="339">
        <v>10</v>
      </c>
      <c r="C24" s="287" t="str">
        <f>'St.k. 2'!B14</f>
        <v>Paula Grasmane-Laše</v>
      </c>
      <c r="D24" s="287" t="str">
        <f>'St.k. 2'!C14</f>
        <v>Gerda</v>
      </c>
      <c r="E24" s="287" t="str">
        <f>'St.k. 2'!J14</f>
        <v>JSK Montepals</v>
      </c>
      <c r="F24" s="37">
        <v>4</v>
      </c>
      <c r="G24" s="35"/>
      <c r="H24" s="35"/>
      <c r="I24" s="35"/>
      <c r="J24" s="35"/>
      <c r="K24" s="35"/>
      <c r="L24" s="35"/>
      <c r="M24" s="35"/>
      <c r="N24" s="76"/>
      <c r="O24" s="76"/>
      <c r="P24" s="76"/>
      <c r="Q24" s="76"/>
      <c r="R24" s="76"/>
      <c r="S24" s="76">
        <f t="shared" ref="S24:S28" si="3">SUM(F24:R24)</f>
        <v>4</v>
      </c>
      <c r="T24" s="77">
        <v>53.66</v>
      </c>
      <c r="U24" s="76">
        <f t="shared" ref="U24:U28" si="4">IF(ROUNDUP(T24,0)-$N$5&lt;=0,0,ROUNDUP((ROUNDUP(T24,0)-$N$5)/4,0))</f>
        <v>0</v>
      </c>
      <c r="V24" s="78">
        <f t="shared" ref="V24:V28" si="5">S24+U24</f>
        <v>4</v>
      </c>
      <c r="W24" s="42" t="s">
        <v>274</v>
      </c>
    </row>
    <row r="25" spans="2:23" s="42" customFormat="1" ht="19.5" customHeight="1" x14ac:dyDescent="0.2">
      <c r="B25" s="339">
        <v>11</v>
      </c>
      <c r="C25" s="287" t="str">
        <f>'St.k. 2'!B15</f>
        <v>Magdalēna Pildere</v>
      </c>
      <c r="D25" s="287" t="str">
        <f>'St.k. 2'!C15</f>
        <v>Korida</v>
      </c>
      <c r="E25" s="287" t="str">
        <f>'St.k. 2'!J15</f>
        <v>ZS Zāgkalni</v>
      </c>
      <c r="F25" s="37"/>
      <c r="G25" s="35"/>
      <c r="H25" s="35"/>
      <c r="I25" s="35"/>
      <c r="J25" s="35"/>
      <c r="K25" s="35"/>
      <c r="L25" s="35"/>
      <c r="M25" s="35"/>
      <c r="N25" s="76"/>
      <c r="O25" s="76"/>
      <c r="P25" s="76"/>
      <c r="Q25" s="76"/>
      <c r="R25" s="76"/>
      <c r="S25" s="76">
        <f t="shared" si="3"/>
        <v>0</v>
      </c>
      <c r="T25" s="77">
        <v>56.87</v>
      </c>
      <c r="U25" s="76">
        <f t="shared" si="4"/>
        <v>0</v>
      </c>
      <c r="V25" s="78">
        <f t="shared" si="5"/>
        <v>0</v>
      </c>
    </row>
    <row r="26" spans="2:23" s="42" customFormat="1" ht="19.5" customHeight="1" x14ac:dyDescent="0.2">
      <c r="B26" s="339">
        <v>12</v>
      </c>
      <c r="C26" s="287" t="str">
        <f>'St.k. 2'!B16</f>
        <v>Andris Mežinskis</v>
      </c>
      <c r="D26" s="287" t="str">
        <f>'St.k. 2'!C16</f>
        <v>Domingo</v>
      </c>
      <c r="E26" s="288" t="s">
        <v>249</v>
      </c>
      <c r="F26" s="37"/>
      <c r="G26" s="35"/>
      <c r="H26" s="35"/>
      <c r="I26" s="35"/>
      <c r="J26" s="35"/>
      <c r="K26" s="35"/>
      <c r="L26" s="35"/>
      <c r="M26" s="35"/>
      <c r="N26" s="76"/>
      <c r="O26" s="76"/>
      <c r="P26" s="76"/>
      <c r="Q26" s="76"/>
      <c r="R26" s="76"/>
      <c r="S26" s="76">
        <f t="shared" si="3"/>
        <v>0</v>
      </c>
      <c r="T26" s="77">
        <v>49.75</v>
      </c>
      <c r="U26" s="76">
        <f t="shared" si="4"/>
        <v>0</v>
      </c>
      <c r="V26" s="78">
        <f t="shared" si="5"/>
        <v>0</v>
      </c>
    </row>
    <row r="27" spans="2:23" s="42" customFormat="1" ht="19.5" customHeight="1" x14ac:dyDescent="0.2">
      <c r="B27" s="339">
        <v>13</v>
      </c>
      <c r="C27" s="287" t="str">
        <f>'St.k. 2'!B17</f>
        <v>Mantas Šeškas</v>
      </c>
      <c r="D27" s="287" t="str">
        <f>'St.k. 2'!C17</f>
        <v>Kaljari</v>
      </c>
      <c r="E27" s="287" t="str">
        <f>'St.k. 2'!J17</f>
        <v>Zigmo žirgai</v>
      </c>
      <c r="F27" s="37"/>
      <c r="G27" s="35"/>
      <c r="H27" s="35"/>
      <c r="I27" s="35"/>
      <c r="J27" s="35"/>
      <c r="K27" s="35"/>
      <c r="L27" s="35"/>
      <c r="M27" s="35"/>
      <c r="N27" s="76"/>
      <c r="O27" s="76"/>
      <c r="P27" s="76"/>
      <c r="Q27" s="76"/>
      <c r="R27" s="76"/>
      <c r="S27" s="76">
        <f t="shared" si="3"/>
        <v>0</v>
      </c>
      <c r="T27" s="77">
        <v>40.94</v>
      </c>
      <c r="U27" s="76">
        <f t="shared" si="4"/>
        <v>0</v>
      </c>
      <c r="V27" s="78">
        <f t="shared" si="5"/>
        <v>0</v>
      </c>
    </row>
    <row r="28" spans="2:23" s="42" customFormat="1" ht="19.5" customHeight="1" x14ac:dyDescent="0.2">
      <c r="B28" s="339">
        <v>14</v>
      </c>
      <c r="C28" s="287" t="str">
        <f>'St.k. 2'!B18</f>
        <v>Diāna Miķelsone</v>
      </c>
      <c r="D28" s="287" t="str">
        <f>'St.k. 2'!C18</f>
        <v>Lovely Lady</v>
      </c>
      <c r="E28" s="287" t="str">
        <f>'St.k. 2'!J18</f>
        <v>JJS</v>
      </c>
      <c r="F28" s="37"/>
      <c r="G28" s="35"/>
      <c r="H28" s="35"/>
      <c r="I28" s="35"/>
      <c r="J28" s="35"/>
      <c r="K28" s="35"/>
      <c r="L28" s="35"/>
      <c r="M28" s="35"/>
      <c r="N28" s="76"/>
      <c r="O28" s="76"/>
      <c r="P28" s="76"/>
      <c r="Q28" s="76"/>
      <c r="R28" s="76"/>
      <c r="S28" s="76">
        <f t="shared" si="3"/>
        <v>0</v>
      </c>
      <c r="T28" s="77">
        <v>49.91</v>
      </c>
      <c r="U28" s="76">
        <f t="shared" si="4"/>
        <v>0</v>
      </c>
      <c r="V28" s="78">
        <f t="shared" si="5"/>
        <v>0</v>
      </c>
    </row>
    <row r="29" spans="2:23" s="42" customFormat="1" ht="19.5" customHeight="1" x14ac:dyDescent="0.2">
      <c r="B29" s="339">
        <v>15</v>
      </c>
      <c r="C29" s="287" t="str">
        <f>'St.k. 2'!B19</f>
        <v>Guntars Sūniņš</v>
      </c>
      <c r="D29" s="287" t="str">
        <f>'St.k. 2'!C19</f>
        <v>Candy</v>
      </c>
      <c r="E29" s="287" t="str">
        <f>'St.k. 2'!J19</f>
        <v>ZS Zāgkalni</v>
      </c>
      <c r="F29" s="37"/>
      <c r="G29" s="35"/>
      <c r="H29" s="35"/>
      <c r="I29" s="35"/>
      <c r="J29" s="35"/>
      <c r="K29" s="35"/>
      <c r="L29" s="35"/>
      <c r="M29" s="35"/>
      <c r="N29" s="76"/>
      <c r="O29" s="76"/>
      <c r="P29" s="76"/>
      <c r="Q29" s="76"/>
      <c r="R29" s="76"/>
      <c r="S29" s="76">
        <f t="shared" ref="S29:S34" si="6">SUM(F29:R29)</f>
        <v>0</v>
      </c>
      <c r="T29" s="77">
        <v>53.46</v>
      </c>
      <c r="U29" s="76">
        <f t="shared" ref="U29:U34" si="7">IF(ROUNDUP(T29,0)-$N$5&lt;=0,0,ROUNDUP((ROUNDUP(T29,0)-$N$5)/4,0))</f>
        <v>0</v>
      </c>
      <c r="V29" s="78">
        <f t="shared" ref="V29:V34" si="8">S29+U29</f>
        <v>0</v>
      </c>
    </row>
    <row r="30" spans="2:23" s="42" customFormat="1" ht="19.5" customHeight="1" x14ac:dyDescent="0.2">
      <c r="B30" s="339">
        <v>16</v>
      </c>
      <c r="C30" s="287" t="str">
        <f>'St.k. 2'!B20</f>
        <v>Alise Krūmiņa</v>
      </c>
      <c r="D30" s="287" t="str">
        <f>'St.k. 2'!C20</f>
        <v>Skifs</v>
      </c>
      <c r="E30" s="287" t="str">
        <f>'St.k. 2'!J20</f>
        <v>Biedrība "Eguss"</v>
      </c>
      <c r="F30" s="37"/>
      <c r="G30" s="35"/>
      <c r="H30" s="35"/>
      <c r="I30" s="35"/>
      <c r="J30" s="35"/>
      <c r="K30" s="35"/>
      <c r="L30" s="35"/>
      <c r="M30" s="35"/>
      <c r="N30" s="76"/>
      <c r="O30" s="76"/>
      <c r="P30" s="76"/>
      <c r="Q30" s="76"/>
      <c r="R30" s="76"/>
      <c r="S30" s="76">
        <f t="shared" si="6"/>
        <v>0</v>
      </c>
      <c r="T30" s="77">
        <v>55.84</v>
      </c>
      <c r="U30" s="76">
        <f t="shared" si="7"/>
        <v>0</v>
      </c>
      <c r="V30" s="78">
        <f t="shared" si="8"/>
        <v>0</v>
      </c>
    </row>
    <row r="31" spans="2:23" s="239" customFormat="1" ht="19.5" customHeight="1" x14ac:dyDescent="0.2">
      <c r="B31" s="339">
        <v>17</v>
      </c>
      <c r="C31" s="287" t="str">
        <f>'St.k. 2'!B21</f>
        <v>Marija Gudkova</v>
      </c>
      <c r="D31" s="287" t="str">
        <f>'St.k. 2'!C21</f>
        <v>Kondors</v>
      </c>
      <c r="E31" s="287" t="str">
        <f>'St.k. 2'!J21</f>
        <v xml:space="preserve">JSK Kentaura staļļi
</v>
      </c>
      <c r="F31" s="37"/>
      <c r="G31" s="35"/>
      <c r="H31" s="35"/>
      <c r="I31" s="35"/>
      <c r="J31" s="35"/>
      <c r="K31" s="35"/>
      <c r="L31" s="35">
        <v>4</v>
      </c>
      <c r="M31" s="35"/>
      <c r="N31" s="76"/>
      <c r="O31" s="76"/>
      <c r="P31" s="76"/>
      <c r="Q31" s="76"/>
      <c r="R31" s="76"/>
      <c r="S31" s="76">
        <f t="shared" si="6"/>
        <v>4</v>
      </c>
      <c r="T31" s="77">
        <v>68.87</v>
      </c>
      <c r="U31" s="76">
        <f t="shared" si="7"/>
        <v>3</v>
      </c>
      <c r="V31" s="78">
        <f t="shared" si="8"/>
        <v>7</v>
      </c>
      <c r="W31" s="239" t="s">
        <v>280</v>
      </c>
    </row>
    <row r="32" spans="2:23" s="239" customFormat="1" ht="19.5" customHeight="1" x14ac:dyDescent="0.2">
      <c r="B32" s="339">
        <v>18</v>
      </c>
      <c r="C32" s="287" t="str">
        <f>'St.k. 2'!B22</f>
        <v>Aija Freidenfelde</v>
      </c>
      <c r="D32" s="287" t="str">
        <f>'St.k. 2'!C22</f>
        <v>California</v>
      </c>
      <c r="E32" s="287" t="str">
        <f>'St.k. 2'!J22</f>
        <v>Tukuma JSK</v>
      </c>
      <c r="F32" s="37"/>
      <c r="G32" s="35"/>
      <c r="H32" s="35"/>
      <c r="I32" s="35"/>
      <c r="J32" s="35"/>
      <c r="K32" s="35"/>
      <c r="L32" s="35"/>
      <c r="M32" s="35"/>
      <c r="N32" s="76"/>
      <c r="O32" s="76"/>
      <c r="P32" s="76"/>
      <c r="Q32" s="76"/>
      <c r="R32" s="76"/>
      <c r="S32" s="76">
        <f t="shared" si="6"/>
        <v>0</v>
      </c>
      <c r="T32" s="77">
        <v>48.97</v>
      </c>
      <c r="U32" s="76">
        <f t="shared" si="7"/>
        <v>0</v>
      </c>
      <c r="V32" s="78">
        <f t="shared" si="8"/>
        <v>0</v>
      </c>
    </row>
    <row r="33" spans="2:22" s="42" customFormat="1" ht="19.5" customHeight="1" x14ac:dyDescent="0.2">
      <c r="B33" s="339">
        <v>19</v>
      </c>
      <c r="C33" s="287" t="str">
        <f>'St.k. 2'!B23</f>
        <v>Kēte Zvirgzdiņa</v>
      </c>
      <c r="D33" s="287" t="str">
        <f>'St.k. 2'!C23</f>
        <v>Alise</v>
      </c>
      <c r="E33" s="287" t="str">
        <f>'St.k. 2'!J23</f>
        <v>JSK Demora</v>
      </c>
      <c r="F33" s="37"/>
      <c r="G33" s="35"/>
      <c r="H33" s="35"/>
      <c r="I33" s="35"/>
      <c r="J33" s="35"/>
      <c r="K33" s="35"/>
      <c r="L33" s="35"/>
      <c r="M33" s="35"/>
      <c r="N33" s="76"/>
      <c r="O33" s="76"/>
      <c r="P33" s="76"/>
      <c r="Q33" s="76"/>
      <c r="R33" s="76"/>
      <c r="S33" s="76">
        <f t="shared" si="6"/>
        <v>0</v>
      </c>
      <c r="T33" s="77">
        <v>51.15</v>
      </c>
      <c r="U33" s="76">
        <f t="shared" si="7"/>
        <v>0</v>
      </c>
      <c r="V33" s="78">
        <f t="shared" si="8"/>
        <v>0</v>
      </c>
    </row>
    <row r="34" spans="2:22" s="42" customFormat="1" ht="19.5" customHeight="1" x14ac:dyDescent="0.2">
      <c r="B34" s="339">
        <v>20</v>
      </c>
      <c r="C34" s="287" t="str">
        <f>'St.k. 2'!B24</f>
        <v>Samanta Kausiņa</v>
      </c>
      <c r="D34" s="287" t="str">
        <f>'St.k. 2'!C24</f>
        <v>Alise</v>
      </c>
      <c r="E34" s="287" t="str">
        <f>'St.k. 2'!J24</f>
        <v>JSK Demora</v>
      </c>
      <c r="F34" s="37"/>
      <c r="G34" s="35"/>
      <c r="H34" s="35"/>
      <c r="I34" s="35"/>
      <c r="J34" s="35"/>
      <c r="K34" s="35"/>
      <c r="L34" s="35"/>
      <c r="M34" s="35"/>
      <c r="N34" s="76"/>
      <c r="O34" s="76"/>
      <c r="P34" s="76"/>
      <c r="Q34" s="76"/>
      <c r="R34" s="76"/>
      <c r="S34" s="76">
        <f t="shared" si="6"/>
        <v>0</v>
      </c>
      <c r="T34" s="77">
        <v>42.65</v>
      </c>
      <c r="U34" s="76">
        <f t="shared" si="7"/>
        <v>0</v>
      </c>
      <c r="V34" s="78">
        <f t="shared" si="8"/>
        <v>0</v>
      </c>
    </row>
    <row r="35" spans="2:22" s="239" customFormat="1" ht="19.5" customHeight="1" x14ac:dyDescent="0.2">
      <c r="B35" s="339">
        <v>21</v>
      </c>
      <c r="C35" s="287" t="str">
        <f>'St.k. 2'!B26</f>
        <v>Magdalēna Pildere</v>
      </c>
      <c r="D35" s="287" t="str">
        <f>'St.k. 2'!C26</f>
        <v>Cielaviņa</v>
      </c>
      <c r="E35" s="288" t="str">
        <f>'St.k. 2'!J26</f>
        <v>ZS Zāgkalni</v>
      </c>
      <c r="F35" s="37"/>
      <c r="G35" s="35"/>
      <c r="H35" s="35"/>
      <c r="I35" s="35"/>
      <c r="J35" s="35"/>
      <c r="K35" s="35"/>
      <c r="L35" s="35"/>
      <c r="M35" s="35"/>
      <c r="N35" s="76"/>
      <c r="O35" s="76"/>
      <c r="P35" s="76"/>
      <c r="Q35" s="76"/>
      <c r="R35" s="76"/>
      <c r="S35" s="76">
        <f t="shared" si="0"/>
        <v>0</v>
      </c>
      <c r="T35" s="77">
        <v>52.31</v>
      </c>
      <c r="U35" s="76">
        <f t="shared" si="1"/>
        <v>0</v>
      </c>
      <c r="V35" s="78">
        <f t="shared" si="2"/>
        <v>0</v>
      </c>
    </row>
    <row r="36" spans="2:22" s="239" customFormat="1" ht="19.5" customHeight="1" x14ac:dyDescent="0.2">
      <c r="B36" s="339" t="s">
        <v>277</v>
      </c>
      <c r="C36" s="287" t="str">
        <f>'St.k. 2'!B25</f>
        <v>Diāna Miķelsone</v>
      </c>
      <c r="D36" s="287" t="str">
        <f>'St.k. 2'!C25</f>
        <v>Lovely Lady</v>
      </c>
      <c r="E36" s="287" t="str">
        <f>'St.k. 2'!J25</f>
        <v>JJS</v>
      </c>
      <c r="F36" s="37"/>
      <c r="G36" s="35"/>
      <c r="H36" s="35"/>
      <c r="I36" s="35"/>
      <c r="J36" s="35"/>
      <c r="K36" s="35"/>
      <c r="L36" s="35"/>
      <c r="M36" s="35"/>
      <c r="N36" s="76"/>
      <c r="O36" s="76"/>
      <c r="P36" s="76"/>
      <c r="Q36" s="76"/>
      <c r="R36" s="76"/>
      <c r="S36" s="76">
        <f t="shared" si="0"/>
        <v>0</v>
      </c>
      <c r="T36" s="77">
        <v>51.9</v>
      </c>
      <c r="U36" s="76">
        <f t="shared" si="1"/>
        <v>0</v>
      </c>
      <c r="V36" s="78">
        <f t="shared" si="2"/>
        <v>0</v>
      </c>
    </row>
    <row r="37" spans="2:22" x14ac:dyDescent="0.2">
      <c r="E37" s="151"/>
      <c r="F37" s="150"/>
      <c r="G37" s="150"/>
      <c r="H37" s="150"/>
      <c r="I37" s="11"/>
      <c r="J37" s="150"/>
      <c r="K37" s="11"/>
      <c r="U37" s="51" t="s">
        <v>262</v>
      </c>
      <c r="V37" s="51"/>
    </row>
    <row r="38" spans="2:22" x14ac:dyDescent="0.2">
      <c r="C38" s="51" t="s">
        <v>66</v>
      </c>
      <c r="D38" s="51"/>
      <c r="E38" s="43"/>
      <c r="F38" s="43"/>
      <c r="G38" s="43"/>
      <c r="H38" s="43"/>
      <c r="I38" s="51"/>
      <c r="J38" s="43"/>
      <c r="K38" s="51" t="s">
        <v>261</v>
      </c>
      <c r="L38" s="51"/>
      <c r="M38" s="51"/>
      <c r="U38" s="51" t="s">
        <v>263</v>
      </c>
      <c r="V38" s="51"/>
    </row>
    <row r="39" spans="2:22" x14ac:dyDescent="0.2">
      <c r="C39" s="51" t="s">
        <v>68</v>
      </c>
      <c r="D39" s="51"/>
      <c r="E39" s="43"/>
      <c r="F39" s="43"/>
      <c r="G39" s="43"/>
      <c r="H39" s="43"/>
      <c r="I39" s="51"/>
      <c r="J39" s="43"/>
      <c r="K39" s="51" t="s">
        <v>31</v>
      </c>
      <c r="L39" s="51"/>
      <c r="M39" s="51"/>
    </row>
  </sheetData>
  <mergeCells count="29">
    <mergeCell ref="C2:T2"/>
    <mergeCell ref="N5:O5"/>
    <mergeCell ref="C7:D9"/>
    <mergeCell ref="N7:O7"/>
    <mergeCell ref="H9:I9"/>
    <mergeCell ref="N9:O9"/>
    <mergeCell ref="T9:U9"/>
    <mergeCell ref="O13:O14"/>
    <mergeCell ref="H11:I11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V13:V14"/>
    <mergeCell ref="P13:P14"/>
    <mergeCell ref="Q13:Q14"/>
    <mergeCell ref="R13:R14"/>
    <mergeCell ref="S13:S14"/>
    <mergeCell ref="T13:T14"/>
    <mergeCell ref="U13:U14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workbookViewId="0">
      <selection activeCell="A10" sqref="A10:XFD10"/>
    </sheetView>
  </sheetViews>
  <sheetFormatPr defaultRowHeight="15" x14ac:dyDescent="0.25"/>
  <cols>
    <col min="1" max="1" width="3.28515625" customWidth="1"/>
    <col min="2" max="2" width="16.7109375" style="223" customWidth="1"/>
    <col min="3" max="3" width="10.7109375" customWidth="1"/>
    <col min="4" max="4" width="6" customWidth="1"/>
    <col min="5" max="5" width="7" customWidth="1"/>
    <col min="6" max="6" width="7.7109375" customWidth="1"/>
    <col min="7" max="7" width="11.42578125" customWidth="1"/>
    <col min="8" max="8" width="9.42578125" customWidth="1"/>
    <col min="9" max="9" width="12.7109375" customWidth="1"/>
    <col min="10" max="10" width="15.28515625" customWidth="1"/>
    <col min="11" max="11" width="5" customWidth="1"/>
    <col min="12" max="14" width="5.42578125" customWidth="1"/>
    <col min="15" max="15" width="5" customWidth="1"/>
    <col min="16" max="19" width="5.42578125" customWidth="1"/>
  </cols>
  <sheetData>
    <row r="1" spans="1:19" ht="18" x14ac:dyDescent="0.25">
      <c r="B1" s="226" t="s">
        <v>140</v>
      </c>
    </row>
    <row r="2" spans="1:19" x14ac:dyDescent="0.25">
      <c r="B2" s="227" t="s">
        <v>143</v>
      </c>
    </row>
    <row r="3" spans="1:19" ht="15.75" thickBot="1" x14ac:dyDescent="0.3">
      <c r="B3" s="228" t="s">
        <v>144</v>
      </c>
    </row>
    <row r="4" spans="1:19" ht="21" customHeight="1" thickBot="1" x14ac:dyDescent="0.3">
      <c r="A4" s="164" t="s">
        <v>12</v>
      </c>
      <c r="B4" s="224" t="s">
        <v>0</v>
      </c>
      <c r="C4" s="165" t="s">
        <v>2</v>
      </c>
      <c r="D4" s="209" t="s">
        <v>3</v>
      </c>
      <c r="E4" s="210" t="s">
        <v>4</v>
      </c>
      <c r="F4" s="209" t="s">
        <v>5</v>
      </c>
      <c r="G4" s="210" t="s">
        <v>6</v>
      </c>
      <c r="H4" s="210" t="s">
        <v>7</v>
      </c>
      <c r="I4" s="210" t="s">
        <v>8</v>
      </c>
      <c r="J4" s="209" t="s">
        <v>9</v>
      </c>
      <c r="K4" s="344" t="s">
        <v>56</v>
      </c>
      <c r="L4" s="345" t="s">
        <v>57</v>
      </c>
      <c r="M4" s="346" t="s">
        <v>58</v>
      </c>
      <c r="N4" s="343" t="s">
        <v>59</v>
      </c>
      <c r="O4" s="350" t="s">
        <v>56</v>
      </c>
      <c r="P4" s="345" t="s">
        <v>57</v>
      </c>
      <c r="Q4" s="357" t="s">
        <v>58</v>
      </c>
      <c r="R4" s="361" t="s">
        <v>59</v>
      </c>
      <c r="S4" s="365" t="s">
        <v>59</v>
      </c>
    </row>
    <row r="5" spans="1:19" x14ac:dyDescent="0.25">
      <c r="A5" s="376">
        <v>1</v>
      </c>
      <c r="B5" s="230" t="s">
        <v>100</v>
      </c>
      <c r="C5" s="230" t="s">
        <v>99</v>
      </c>
      <c r="D5" s="230">
        <v>2008</v>
      </c>
      <c r="E5" s="230" t="s">
        <v>191</v>
      </c>
      <c r="F5" s="230" t="s">
        <v>200</v>
      </c>
      <c r="G5" s="230" t="s">
        <v>194</v>
      </c>
      <c r="H5" s="230" t="s">
        <v>201</v>
      </c>
      <c r="I5" s="230" t="s">
        <v>195</v>
      </c>
      <c r="J5" s="231" t="s">
        <v>98</v>
      </c>
      <c r="K5" s="347">
        <f>'prot. 3.'!O26</f>
        <v>0</v>
      </c>
      <c r="L5" s="328">
        <f>'prot. 3.'!P26</f>
        <v>49.13</v>
      </c>
      <c r="M5" s="329">
        <f>'prot. 3.'!Q26</f>
        <v>0</v>
      </c>
      <c r="N5" s="354">
        <f>'prot. 3.'!R26</f>
        <v>0</v>
      </c>
      <c r="O5" s="351">
        <f>'prot. 3.'!Z26</f>
        <v>0</v>
      </c>
      <c r="P5" s="328">
        <f>'prot. 3.'!AA26</f>
        <v>22.59</v>
      </c>
      <c r="Q5" s="358">
        <f>'prot. 3.'!AB26</f>
        <v>0</v>
      </c>
      <c r="R5" s="362">
        <f>'prot. 3.'!AC26</f>
        <v>0</v>
      </c>
      <c r="S5" s="366">
        <f>'prot. 3.'!AD26</f>
        <v>0</v>
      </c>
    </row>
    <row r="6" spans="1:19" x14ac:dyDescent="0.25">
      <c r="A6" s="232">
        <v>2</v>
      </c>
      <c r="B6" s="86" t="s">
        <v>101</v>
      </c>
      <c r="C6" s="86" t="s">
        <v>104</v>
      </c>
      <c r="D6" s="86">
        <v>2006</v>
      </c>
      <c r="E6" s="86" t="s">
        <v>199</v>
      </c>
      <c r="F6" s="86" t="s">
        <v>210</v>
      </c>
      <c r="G6" s="86"/>
      <c r="H6" s="86"/>
      <c r="I6" s="86" t="s">
        <v>195</v>
      </c>
      <c r="J6" s="215" t="s">
        <v>98</v>
      </c>
      <c r="K6" s="348">
        <f>'prot. 3.'!O28</f>
        <v>0</v>
      </c>
      <c r="L6" s="320">
        <f>'prot. 3.'!P28</f>
        <v>50.03</v>
      </c>
      <c r="M6" s="243">
        <f>'prot. 3.'!Q28</f>
        <v>0</v>
      </c>
      <c r="N6" s="355">
        <f>'prot. 3.'!R28</f>
        <v>0</v>
      </c>
      <c r="O6" s="352">
        <f>'prot. 3.'!Z28</f>
        <v>0</v>
      </c>
      <c r="P6" s="320">
        <f>'prot. 3.'!AA28</f>
        <v>24.37</v>
      </c>
      <c r="Q6" s="359">
        <f>'prot. 3.'!AB28</f>
        <v>0</v>
      </c>
      <c r="R6" s="363">
        <f>'prot. 3.'!AC28</f>
        <v>0</v>
      </c>
      <c r="S6" s="367">
        <f>'prot. 3.'!AD28</f>
        <v>0</v>
      </c>
    </row>
    <row r="7" spans="1:19" x14ac:dyDescent="0.25">
      <c r="A7" s="233">
        <v>3</v>
      </c>
      <c r="B7" s="86" t="s">
        <v>154</v>
      </c>
      <c r="C7" s="3" t="s">
        <v>150</v>
      </c>
      <c r="D7" s="3">
        <v>2006</v>
      </c>
      <c r="E7" s="3" t="s">
        <v>25</v>
      </c>
      <c r="F7" s="3" t="s">
        <v>82</v>
      </c>
      <c r="G7" s="3" t="s">
        <v>151</v>
      </c>
      <c r="H7" s="3" t="s">
        <v>152</v>
      </c>
      <c r="I7" s="3" t="s">
        <v>153</v>
      </c>
      <c r="J7" s="217" t="s">
        <v>176</v>
      </c>
      <c r="K7" s="348">
        <f>'prot. 3.'!O21</f>
        <v>0</v>
      </c>
      <c r="L7" s="320">
        <f>'prot. 3.'!P21</f>
        <v>47.5</v>
      </c>
      <c r="M7" s="243">
        <f>'prot. 3.'!Q21</f>
        <v>0</v>
      </c>
      <c r="N7" s="355">
        <f>'prot. 3.'!R21</f>
        <v>0</v>
      </c>
      <c r="O7" s="352">
        <f>'prot. 3.'!Z21</f>
        <v>0</v>
      </c>
      <c r="P7" s="320">
        <f>'prot. 3.'!AA21</f>
        <v>28.72</v>
      </c>
      <c r="Q7" s="359">
        <f>'prot. 3.'!AB21</f>
        <v>0</v>
      </c>
      <c r="R7" s="363">
        <f>'prot. 3.'!AC21</f>
        <v>0</v>
      </c>
      <c r="S7" s="367">
        <f>'prot. 3.'!AD21</f>
        <v>0</v>
      </c>
    </row>
    <row r="8" spans="1:19" x14ac:dyDescent="0.25">
      <c r="A8" s="232">
        <v>4</v>
      </c>
      <c r="B8" s="86" t="s">
        <v>232</v>
      </c>
      <c r="C8" s="3" t="s">
        <v>259</v>
      </c>
      <c r="D8" s="3">
        <v>2008</v>
      </c>
      <c r="E8" s="86" t="s">
        <v>25</v>
      </c>
      <c r="F8" s="3" t="s">
        <v>37</v>
      </c>
      <c r="G8" s="3" t="s">
        <v>188</v>
      </c>
      <c r="H8" s="3" t="s">
        <v>233</v>
      </c>
      <c r="I8" s="3" t="s">
        <v>260</v>
      </c>
      <c r="J8" s="217" t="s">
        <v>234</v>
      </c>
      <c r="K8" s="348">
        <f>'prot. 3.'!O19</f>
        <v>0</v>
      </c>
      <c r="L8" s="320">
        <f>'prot. 3.'!P19</f>
        <v>52.69</v>
      </c>
      <c r="M8" s="243">
        <f>'prot. 3.'!Q19</f>
        <v>0</v>
      </c>
      <c r="N8" s="355">
        <f>'prot. 3.'!R19</f>
        <v>0</v>
      </c>
      <c r="O8" s="352">
        <f>'prot. 3.'!Z19</f>
        <v>0</v>
      </c>
      <c r="P8" s="320">
        <f>'prot. 3.'!AA19</f>
        <v>32.119999999999997</v>
      </c>
      <c r="Q8" s="359">
        <f>'prot. 3.'!AB19</f>
        <v>0</v>
      </c>
      <c r="R8" s="363">
        <f>'prot. 3.'!AC19</f>
        <v>0</v>
      </c>
      <c r="S8" s="367">
        <f>'prot. 3.'!AD19</f>
        <v>0</v>
      </c>
    </row>
    <row r="9" spans="1:19" x14ac:dyDescent="0.25">
      <c r="A9" s="232">
        <v>5</v>
      </c>
      <c r="B9" s="86" t="s">
        <v>235</v>
      </c>
      <c r="C9" s="3" t="s">
        <v>236</v>
      </c>
      <c r="D9" s="3">
        <v>2007</v>
      </c>
      <c r="E9" s="86" t="s">
        <v>25</v>
      </c>
      <c r="F9" s="3" t="s">
        <v>19</v>
      </c>
      <c r="G9" s="3" t="s">
        <v>237</v>
      </c>
      <c r="H9" s="3"/>
      <c r="I9" s="3" t="s">
        <v>238</v>
      </c>
      <c r="J9" s="217" t="s">
        <v>239</v>
      </c>
      <c r="K9" s="348">
        <f>'prot. 3.'!O16</f>
        <v>0</v>
      </c>
      <c r="L9" s="320">
        <f>'prot. 3.'!P16</f>
        <v>43.56</v>
      </c>
      <c r="M9" s="243">
        <f>'prot. 3.'!Q16</f>
        <v>0</v>
      </c>
      <c r="N9" s="355">
        <f>'prot. 3.'!R16</f>
        <v>0</v>
      </c>
      <c r="O9" s="352">
        <f>'prot. 3.'!Z16</f>
        <v>0</v>
      </c>
      <c r="P9" s="320">
        <f>'prot. 3.'!AA16</f>
        <v>32.32</v>
      </c>
      <c r="Q9" s="359">
        <f>'prot. 3.'!AB16</f>
        <v>0</v>
      </c>
      <c r="R9" s="363">
        <f>'prot. 3.'!AC16</f>
        <v>0</v>
      </c>
      <c r="S9" s="367">
        <f>'prot. 3.'!AD16</f>
        <v>0</v>
      </c>
    </row>
    <row r="10" spans="1:19" x14ac:dyDescent="0.25">
      <c r="A10" s="232">
        <v>6</v>
      </c>
      <c r="B10" s="86" t="s">
        <v>250</v>
      </c>
      <c r="C10" s="3" t="s">
        <v>251</v>
      </c>
      <c r="D10" s="3">
        <v>2005</v>
      </c>
      <c r="E10" s="86" t="s">
        <v>25</v>
      </c>
      <c r="F10" s="86" t="s">
        <v>82</v>
      </c>
      <c r="G10" s="3" t="s">
        <v>252</v>
      </c>
      <c r="H10" s="3"/>
      <c r="I10" s="3" t="s">
        <v>248</v>
      </c>
      <c r="J10" s="217" t="s">
        <v>249</v>
      </c>
      <c r="K10" s="348">
        <f>'prot. 3.'!O17</f>
        <v>0</v>
      </c>
      <c r="L10" s="320">
        <f>'prot. 3.'!P17</f>
        <v>48.15</v>
      </c>
      <c r="M10" s="243">
        <f>'prot. 3.'!Q17</f>
        <v>0</v>
      </c>
      <c r="N10" s="355">
        <f>'prot. 3.'!R17</f>
        <v>0</v>
      </c>
      <c r="O10" s="352">
        <f>'prot. 3.'!Z17</f>
        <v>0</v>
      </c>
      <c r="P10" s="320">
        <f>'prot. 3.'!AA17</f>
        <v>35.6</v>
      </c>
      <c r="Q10" s="359">
        <f>'prot. 3.'!AB17</f>
        <v>0</v>
      </c>
      <c r="R10" s="363">
        <f>'prot. 3.'!AC17</f>
        <v>0</v>
      </c>
      <c r="S10" s="367">
        <f>'prot. 3.'!AD17</f>
        <v>0</v>
      </c>
    </row>
    <row r="11" spans="1:19" x14ac:dyDescent="0.25">
      <c r="A11" s="233">
        <v>7</v>
      </c>
      <c r="B11" s="86" t="s">
        <v>101</v>
      </c>
      <c r="C11" s="142" t="s">
        <v>196</v>
      </c>
      <c r="D11" s="142">
        <v>2010</v>
      </c>
      <c r="E11" s="142"/>
      <c r="F11" s="142" t="s">
        <v>209</v>
      </c>
      <c r="G11" s="142" t="s">
        <v>197</v>
      </c>
      <c r="H11" s="142" t="s">
        <v>198</v>
      </c>
      <c r="I11" s="142" t="s">
        <v>195</v>
      </c>
      <c r="J11" s="377" t="s">
        <v>98</v>
      </c>
      <c r="K11" s="348">
        <f>'prot. 3.'!O15</f>
        <v>0</v>
      </c>
      <c r="L11" s="320">
        <f>'prot. 3.'!P15</f>
        <v>55.81</v>
      </c>
      <c r="M11" s="243">
        <f>'prot. 3.'!Q15</f>
        <v>0</v>
      </c>
      <c r="N11" s="355">
        <f>'prot. 3.'!R15</f>
        <v>0</v>
      </c>
      <c r="O11" s="352">
        <f>'prot. 3.'!Z15</f>
        <v>0</v>
      </c>
      <c r="P11" s="320">
        <f>'prot. 3.'!AA15</f>
        <v>38.94</v>
      </c>
      <c r="Q11" s="359">
        <f>'prot. 3.'!AB15</f>
        <v>0</v>
      </c>
      <c r="R11" s="363">
        <f>'prot. 3.'!AC15</f>
        <v>0</v>
      </c>
      <c r="S11" s="367">
        <f>'prot. 3.'!AD15</f>
        <v>0</v>
      </c>
    </row>
    <row r="12" spans="1:19" ht="18" x14ac:dyDescent="0.25">
      <c r="A12" s="232">
        <v>8</v>
      </c>
      <c r="B12" s="89" t="s">
        <v>107</v>
      </c>
      <c r="C12" s="112" t="s">
        <v>220</v>
      </c>
      <c r="D12" s="112">
        <v>2008</v>
      </c>
      <c r="E12" s="86" t="s">
        <v>25</v>
      </c>
      <c r="F12" s="86" t="s">
        <v>82</v>
      </c>
      <c r="G12" s="139" t="s">
        <v>221</v>
      </c>
      <c r="H12" s="112" t="s">
        <v>24</v>
      </c>
      <c r="I12" s="86" t="s">
        <v>110</v>
      </c>
      <c r="J12" s="215" t="s">
        <v>111</v>
      </c>
      <c r="K12" s="348">
        <f>'prot. 3.'!O27</f>
        <v>0</v>
      </c>
      <c r="L12" s="320">
        <f>'prot. 3.'!P27</f>
        <v>45.62</v>
      </c>
      <c r="M12" s="243">
        <f>'prot. 3.'!Q27</f>
        <v>0</v>
      </c>
      <c r="N12" s="355">
        <f>'prot. 3.'!R27</f>
        <v>0</v>
      </c>
      <c r="O12" s="352">
        <f>'prot. 3.'!Z27</f>
        <v>4</v>
      </c>
      <c r="P12" s="320">
        <f>'prot. 3.'!AA27</f>
        <v>25.72</v>
      </c>
      <c r="Q12" s="359">
        <f>'prot. 3.'!AB27</f>
        <v>0</v>
      </c>
      <c r="R12" s="363">
        <f>'prot. 3.'!AC27</f>
        <v>4</v>
      </c>
      <c r="S12" s="367">
        <f>'prot. 3.'!AD27</f>
        <v>4</v>
      </c>
    </row>
    <row r="13" spans="1:19" x14ac:dyDescent="0.25">
      <c r="A13" s="232">
        <v>9</v>
      </c>
      <c r="B13" s="86" t="s">
        <v>91</v>
      </c>
      <c r="C13" s="3" t="s">
        <v>92</v>
      </c>
      <c r="D13" s="3">
        <v>2009</v>
      </c>
      <c r="E13" s="86" t="s">
        <v>25</v>
      </c>
      <c r="F13" s="3" t="s">
        <v>82</v>
      </c>
      <c r="G13" s="3" t="s">
        <v>187</v>
      </c>
      <c r="H13" s="3" t="s">
        <v>188</v>
      </c>
      <c r="I13" s="3" t="s">
        <v>189</v>
      </c>
      <c r="J13" s="217" t="s">
        <v>93</v>
      </c>
      <c r="K13" s="348">
        <f>'prot. 3.'!O24</f>
        <v>4</v>
      </c>
      <c r="L13" s="320">
        <f>'prot. 3.'!P24</f>
        <v>47.35</v>
      </c>
      <c r="M13" s="243">
        <f>'prot. 3.'!Q24</f>
        <v>0</v>
      </c>
      <c r="N13" s="355">
        <f>'prot. 3.'!R24</f>
        <v>4</v>
      </c>
      <c r="O13" s="352">
        <f>'prot. 3.'!Z24</f>
        <v>0</v>
      </c>
      <c r="P13" s="320">
        <f>'prot. 3.'!AA24</f>
        <v>29.5</v>
      </c>
      <c r="Q13" s="359">
        <f>'prot. 3.'!AB24</f>
        <v>0</v>
      </c>
      <c r="R13" s="363">
        <f>'prot. 3.'!AC24</f>
        <v>0</v>
      </c>
      <c r="S13" s="367">
        <f>'prot. 3.'!AD24</f>
        <v>4</v>
      </c>
    </row>
    <row r="14" spans="1:19" x14ac:dyDescent="0.25">
      <c r="A14" s="232">
        <v>10</v>
      </c>
      <c r="B14" s="86" t="s">
        <v>235</v>
      </c>
      <c r="C14" s="3" t="s">
        <v>257</v>
      </c>
      <c r="D14" s="3">
        <v>2008</v>
      </c>
      <c r="E14" s="86" t="s">
        <v>25</v>
      </c>
      <c r="F14" s="86" t="s">
        <v>82</v>
      </c>
      <c r="G14" s="3" t="s">
        <v>258</v>
      </c>
      <c r="H14" s="3"/>
      <c r="I14" s="3" t="s">
        <v>232</v>
      </c>
      <c r="J14" s="217" t="s">
        <v>234</v>
      </c>
      <c r="K14" s="348">
        <f>'prot. 3.'!O29</f>
        <v>4</v>
      </c>
      <c r="L14" s="320">
        <f>'prot. 3.'!P29</f>
        <v>46.43</v>
      </c>
      <c r="M14" s="243">
        <f>'prot. 3.'!Q29</f>
        <v>0</v>
      </c>
      <c r="N14" s="355">
        <f>'prot. 3.'!R29</f>
        <v>4</v>
      </c>
      <c r="O14" s="352">
        <f>'prot. 3.'!Z29</f>
        <v>0</v>
      </c>
      <c r="P14" s="320">
        <f>'prot. 3.'!AA29</f>
        <v>35.19</v>
      </c>
      <c r="Q14" s="359">
        <f>'prot. 3.'!AB29</f>
        <v>0</v>
      </c>
      <c r="R14" s="363">
        <f>'prot. 3.'!AC29</f>
        <v>0</v>
      </c>
      <c r="S14" s="367">
        <f>'prot. 3.'!AD29</f>
        <v>4</v>
      </c>
    </row>
    <row r="15" spans="1:19" x14ac:dyDescent="0.25">
      <c r="A15" s="233">
        <v>11</v>
      </c>
      <c r="B15" s="236" t="s">
        <v>229</v>
      </c>
      <c r="C15" s="3" t="s">
        <v>271</v>
      </c>
      <c r="D15" s="3"/>
      <c r="E15" s="3"/>
      <c r="F15" s="3"/>
      <c r="G15" s="110"/>
      <c r="H15" s="3"/>
      <c r="I15" s="3"/>
      <c r="J15" s="217" t="s">
        <v>231</v>
      </c>
      <c r="K15" s="348">
        <f>'prot. 3.'!O22</f>
        <v>0</v>
      </c>
      <c r="L15" s="320">
        <f>'prot. 3.'!P22</f>
        <v>48.53</v>
      </c>
      <c r="M15" s="243">
        <f>'prot. 3.'!Q22</f>
        <v>0</v>
      </c>
      <c r="N15" s="355">
        <f>'prot. 3.'!R22</f>
        <v>0</v>
      </c>
      <c r="O15" s="352">
        <f>'prot. 3.'!Z22</f>
        <v>4</v>
      </c>
      <c r="P15" s="320">
        <f>'prot. 3.'!AA22</f>
        <v>39.619999999999997</v>
      </c>
      <c r="Q15" s="359">
        <f>'prot. 3.'!AB22</f>
        <v>0</v>
      </c>
      <c r="R15" s="363">
        <f>'prot. 3.'!AC22</f>
        <v>4</v>
      </c>
      <c r="S15" s="367">
        <f>'prot. 3.'!AD22</f>
        <v>4</v>
      </c>
    </row>
    <row r="16" spans="1:19" ht="15.75" customHeight="1" x14ac:dyDescent="0.25">
      <c r="A16" s="232">
        <v>12</v>
      </c>
      <c r="B16" s="89" t="s">
        <v>85</v>
      </c>
      <c r="C16" s="89" t="s">
        <v>86</v>
      </c>
      <c r="D16" s="89">
        <v>2006</v>
      </c>
      <c r="E16" s="86" t="s">
        <v>25</v>
      </c>
      <c r="F16" s="89" t="s">
        <v>82</v>
      </c>
      <c r="G16" s="89" t="s">
        <v>80</v>
      </c>
      <c r="H16" s="89" t="s">
        <v>87</v>
      </c>
      <c r="I16" s="89" t="s">
        <v>88</v>
      </c>
      <c r="J16" s="234" t="s">
        <v>89</v>
      </c>
      <c r="K16" s="348">
        <f>'prot. 3.'!O18</f>
        <v>0</v>
      </c>
      <c r="L16" s="320">
        <f>'prot. 3.'!P18</f>
        <v>49.28</v>
      </c>
      <c r="M16" s="243">
        <f>'prot. 3.'!Q18</f>
        <v>0</v>
      </c>
      <c r="N16" s="355">
        <f>'prot. 3.'!R18</f>
        <v>0</v>
      </c>
      <c r="O16" s="352">
        <f>'prot. 3.'!Z18</f>
        <v>4</v>
      </c>
      <c r="P16" s="320">
        <f>'prot. 3.'!AA18</f>
        <v>39.869999999999997</v>
      </c>
      <c r="Q16" s="359">
        <f>'prot. 3.'!AB18</f>
        <v>0</v>
      </c>
      <c r="R16" s="363">
        <f>'prot. 3.'!AC18</f>
        <v>4</v>
      </c>
      <c r="S16" s="367">
        <f>'prot. 3.'!AD18</f>
        <v>4</v>
      </c>
    </row>
    <row r="17" spans="1:19" x14ac:dyDescent="0.25">
      <c r="A17" s="232">
        <v>13</v>
      </c>
      <c r="B17" s="86" t="s">
        <v>105</v>
      </c>
      <c r="C17" s="3" t="s">
        <v>106</v>
      </c>
      <c r="D17" s="3">
        <v>2008</v>
      </c>
      <c r="E17" s="3" t="s">
        <v>25</v>
      </c>
      <c r="F17" s="3" t="s">
        <v>82</v>
      </c>
      <c r="G17" s="3" t="s">
        <v>83</v>
      </c>
      <c r="H17" s="3" t="s">
        <v>24</v>
      </c>
      <c r="I17" s="3" t="s">
        <v>105</v>
      </c>
      <c r="J17" s="217" t="s">
        <v>176</v>
      </c>
      <c r="K17" s="348">
        <f>'prot. 3.'!O25</f>
        <v>8</v>
      </c>
      <c r="L17" s="320">
        <f>'prot. 3.'!P25</f>
        <v>56.91</v>
      </c>
      <c r="M17" s="243">
        <f>'prot. 3.'!Q25</f>
        <v>0</v>
      </c>
      <c r="N17" s="355">
        <f>'prot. 3.'!R25</f>
        <v>8</v>
      </c>
      <c r="O17" s="352">
        <f>'prot. 3.'!Z25</f>
        <v>8</v>
      </c>
      <c r="P17" s="320">
        <f>'prot. 3.'!AA25</f>
        <v>39.9</v>
      </c>
      <c r="Q17" s="359">
        <f>'prot. 3.'!AB25</f>
        <v>0</v>
      </c>
      <c r="R17" s="363">
        <f>'prot. 3.'!AC25</f>
        <v>8</v>
      </c>
      <c r="S17" s="367">
        <f>'prot. 3.'!AD25</f>
        <v>16</v>
      </c>
    </row>
    <row r="18" spans="1:19" x14ac:dyDescent="0.25">
      <c r="A18" s="232">
        <v>14</v>
      </c>
      <c r="B18" s="86" t="s">
        <v>96</v>
      </c>
      <c r="C18" s="3" t="s">
        <v>97</v>
      </c>
      <c r="D18" s="3">
        <v>2009</v>
      </c>
      <c r="E18" s="3" t="s">
        <v>191</v>
      </c>
      <c r="F18" s="3" t="s">
        <v>192</v>
      </c>
      <c r="G18" s="3" t="s">
        <v>193</v>
      </c>
      <c r="H18" s="3" t="s">
        <v>194</v>
      </c>
      <c r="I18" s="3" t="s">
        <v>195</v>
      </c>
      <c r="J18" s="217" t="s">
        <v>98</v>
      </c>
      <c r="K18" s="348">
        <f>'prot. 3.'!O20</f>
        <v>0</v>
      </c>
      <c r="L18" s="320">
        <f>'prot. 3.'!P20</f>
        <v>48.84</v>
      </c>
      <c r="M18" s="243">
        <f>'prot. 3.'!Q20</f>
        <v>0</v>
      </c>
      <c r="N18" s="355">
        <f>'prot. 3.'!R20</f>
        <v>0</v>
      </c>
      <c r="O18" s="352"/>
      <c r="P18" s="320"/>
      <c r="Q18" s="359"/>
      <c r="R18" s="363"/>
      <c r="S18" s="367" t="str">
        <f>'prot. 3.'!AD20</f>
        <v>izsl.</v>
      </c>
    </row>
    <row r="19" spans="1:19" ht="15.75" thickBot="1" x14ac:dyDescent="0.3">
      <c r="A19" s="235"/>
      <c r="B19" s="220" t="s">
        <v>77</v>
      </c>
      <c r="C19" s="219" t="s">
        <v>78</v>
      </c>
      <c r="D19" s="219">
        <v>1998</v>
      </c>
      <c r="E19" s="219" t="s">
        <v>25</v>
      </c>
      <c r="F19" s="219"/>
      <c r="G19" s="219" t="s">
        <v>157</v>
      </c>
      <c r="H19" s="219" t="s">
        <v>158</v>
      </c>
      <c r="I19" s="219" t="s">
        <v>159</v>
      </c>
      <c r="J19" s="221" t="s">
        <v>160</v>
      </c>
      <c r="K19" s="349"/>
      <c r="L19" s="333"/>
      <c r="M19" s="334"/>
      <c r="N19" s="356" t="str">
        <f>'prot. 3.'!R23</f>
        <v>izsl.</v>
      </c>
      <c r="O19" s="353"/>
      <c r="P19" s="333"/>
      <c r="Q19" s="360"/>
      <c r="R19" s="364"/>
      <c r="S19" s="368"/>
    </row>
    <row r="20" spans="1:19" x14ac:dyDescent="0.25">
      <c r="B20" s="248" t="s">
        <v>66</v>
      </c>
    </row>
    <row r="21" spans="1:19" x14ac:dyDescent="0.25">
      <c r="B21" s="248" t="s">
        <v>68</v>
      </c>
    </row>
  </sheetData>
  <sortState ref="A5:S19">
    <sortCondition ref="S5:S19"/>
    <sortCondition ref="P5:P19"/>
  </sortState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opLeftCell="A10" zoomScaleNormal="100" workbookViewId="0">
      <pane ySplit="5" topLeftCell="A21" activePane="bottomLeft" state="frozen"/>
      <selection activeCell="A10" sqref="A10"/>
      <selection pane="bottomLeft" activeCell="AA29" sqref="AA29"/>
    </sheetView>
  </sheetViews>
  <sheetFormatPr defaultRowHeight="14.25" x14ac:dyDescent="0.2"/>
  <cols>
    <col min="1" max="1" width="3.85546875" style="43" customWidth="1"/>
    <col min="2" max="2" width="18.7109375" style="11" customWidth="1"/>
    <col min="3" max="3" width="11.7109375" style="11" customWidth="1"/>
    <col min="4" max="4" width="16.28515625" style="11" customWidth="1"/>
    <col min="5" max="5" width="3.85546875" style="15" customWidth="1"/>
    <col min="6" max="8" width="3.85546875" style="12" customWidth="1"/>
    <col min="9" max="10" width="3.85546875" style="11" customWidth="1"/>
    <col min="11" max="11" width="3.85546875" style="12" customWidth="1"/>
    <col min="12" max="12" width="3.85546875" style="11" customWidth="1"/>
    <col min="13" max="14" width="3.28515625" style="11" customWidth="1"/>
    <col min="15" max="15" width="4.7109375" style="11" customWidth="1"/>
    <col min="16" max="17" width="5.5703125" style="11" customWidth="1"/>
    <col min="18" max="18" width="5.5703125" style="44" customWidth="1"/>
    <col min="19" max="22" width="4" style="11" customWidth="1"/>
    <col min="23" max="25" width="3.42578125" style="11" customWidth="1"/>
    <col min="26" max="26" width="4.7109375" style="11" customWidth="1"/>
    <col min="27" max="28" width="5.42578125" style="11" customWidth="1"/>
    <col min="29" max="29" width="5.42578125" style="45" customWidth="1"/>
    <col min="30" max="30" width="5.42578125" style="11" customWidth="1"/>
    <col min="31" max="16384" width="9.140625" style="11"/>
  </cols>
  <sheetData>
    <row r="1" spans="1:30" ht="22.5" customHeight="1" x14ac:dyDescent="0.2">
      <c r="B1" s="197" t="s">
        <v>39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</row>
    <row r="2" spans="1:30" ht="7.5" customHeight="1" x14ac:dyDescent="0.2"/>
    <row r="3" spans="1:30" ht="22.5" customHeight="1" x14ac:dyDescent="0.2">
      <c r="A3" s="69" t="s">
        <v>135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46"/>
      <c r="W3" s="46"/>
      <c r="X3" s="46"/>
      <c r="Y3" s="46"/>
      <c r="Z3" s="46"/>
      <c r="AA3" s="46"/>
      <c r="AB3" s="46"/>
      <c r="AC3" s="46"/>
    </row>
    <row r="4" spans="1:30" ht="18.75" customHeight="1" x14ac:dyDescent="0.2"/>
    <row r="5" spans="1:30" ht="15" customHeight="1" x14ac:dyDescent="0.3">
      <c r="A5" s="198"/>
      <c r="B5" s="199"/>
      <c r="C5" s="30"/>
      <c r="D5" s="18"/>
      <c r="E5" s="19" t="s">
        <v>40</v>
      </c>
      <c r="F5" s="47">
        <v>8</v>
      </c>
      <c r="K5" s="18"/>
      <c r="M5" s="19" t="s">
        <v>41</v>
      </c>
      <c r="N5" s="174">
        <v>59</v>
      </c>
      <c r="O5" s="175"/>
      <c r="P5" s="21" t="s">
        <v>42</v>
      </c>
      <c r="S5" s="18"/>
      <c r="T5" s="19" t="s">
        <v>40</v>
      </c>
      <c r="U5" s="47">
        <v>4</v>
      </c>
      <c r="V5" s="25"/>
      <c r="W5" s="12"/>
      <c r="X5" s="18"/>
      <c r="Z5" s="19" t="s">
        <v>41</v>
      </c>
      <c r="AA5" s="174">
        <v>42</v>
      </c>
      <c r="AB5" s="175"/>
      <c r="AC5" s="48" t="s">
        <v>42</v>
      </c>
    </row>
    <row r="6" spans="1:30" ht="8.25" customHeight="1" x14ac:dyDescent="0.2">
      <c r="A6" s="196" t="s">
        <v>145</v>
      </c>
      <c r="B6" s="196"/>
      <c r="C6" s="196"/>
      <c r="E6" s="11"/>
      <c r="F6" s="11"/>
      <c r="K6" s="11"/>
      <c r="N6" s="49"/>
      <c r="O6" s="49"/>
      <c r="U6" s="49"/>
      <c r="W6" s="12"/>
      <c r="AA6" s="49"/>
      <c r="AB6" s="49"/>
    </row>
    <row r="7" spans="1:30" ht="15" customHeight="1" x14ac:dyDescent="0.3">
      <c r="A7" s="196"/>
      <c r="B7" s="196"/>
      <c r="C7" s="196"/>
      <c r="D7" s="18"/>
      <c r="E7" s="19" t="s">
        <v>44</v>
      </c>
      <c r="F7" s="47">
        <v>8</v>
      </c>
      <c r="G7" s="11"/>
      <c r="K7" s="18"/>
      <c r="L7" s="18"/>
      <c r="M7" s="19" t="s">
        <v>45</v>
      </c>
      <c r="N7" s="174">
        <f>SUM(N5*2)</f>
        <v>118</v>
      </c>
      <c r="O7" s="175"/>
      <c r="P7" s="21" t="s">
        <v>42</v>
      </c>
      <c r="S7" s="18"/>
      <c r="T7" s="19" t="s">
        <v>44</v>
      </c>
      <c r="U7" s="47">
        <v>4</v>
      </c>
      <c r="V7" s="24"/>
      <c r="X7" s="18"/>
      <c r="Y7" s="18"/>
      <c r="Z7" s="19" t="s">
        <v>45</v>
      </c>
      <c r="AA7" s="174">
        <f>SUM(AA5*2)</f>
        <v>84</v>
      </c>
      <c r="AB7" s="175"/>
      <c r="AC7" s="48" t="s">
        <v>42</v>
      </c>
    </row>
    <row r="8" spans="1:30" ht="8.25" customHeight="1" x14ac:dyDescent="0.2">
      <c r="A8" s="50"/>
      <c r="E8" s="11"/>
      <c r="F8" s="11"/>
      <c r="G8" s="11"/>
      <c r="H8" s="11"/>
      <c r="K8" s="27"/>
      <c r="N8" s="49"/>
      <c r="O8" s="49"/>
      <c r="AA8" s="49"/>
      <c r="AB8" s="49"/>
    </row>
    <row r="9" spans="1:30" ht="15" customHeight="1" x14ac:dyDescent="0.3">
      <c r="A9" s="51"/>
      <c r="B9" s="30" t="s">
        <v>61</v>
      </c>
      <c r="D9" s="28"/>
      <c r="E9" s="29"/>
      <c r="F9" s="19" t="s">
        <v>46</v>
      </c>
      <c r="G9" s="190">
        <v>100</v>
      </c>
      <c r="H9" s="191"/>
      <c r="I9" s="21" t="s">
        <v>62</v>
      </c>
      <c r="J9" s="21"/>
      <c r="L9" s="18"/>
      <c r="M9" s="19" t="s">
        <v>48</v>
      </c>
      <c r="N9" s="174">
        <v>340</v>
      </c>
      <c r="O9" s="175"/>
      <c r="P9" s="21" t="s">
        <v>49</v>
      </c>
      <c r="Q9" s="18"/>
      <c r="R9" s="52" t="s">
        <v>46</v>
      </c>
      <c r="S9" s="190">
        <v>100</v>
      </c>
      <c r="T9" s="191"/>
      <c r="U9" s="21" t="s">
        <v>62</v>
      </c>
      <c r="V9" s="21"/>
      <c r="Y9" s="18"/>
      <c r="Z9" s="19" t="s">
        <v>48</v>
      </c>
      <c r="AA9" s="174">
        <v>244</v>
      </c>
      <c r="AB9" s="175"/>
      <c r="AC9" s="48" t="s">
        <v>49</v>
      </c>
    </row>
    <row r="10" spans="1:30" s="30" customFormat="1" ht="6.75" customHeight="1" x14ac:dyDescent="0.25">
      <c r="A10" s="53"/>
      <c r="E10" s="31"/>
      <c r="F10" s="17"/>
      <c r="G10" s="17"/>
      <c r="H10" s="17"/>
      <c r="K10" s="17"/>
      <c r="R10" s="54"/>
      <c r="AC10" s="55"/>
    </row>
    <row r="11" spans="1:30" s="30" customFormat="1" ht="12.75" customHeight="1" x14ac:dyDescent="0.3">
      <c r="A11" s="34"/>
      <c r="B11" s="11" t="s">
        <v>70</v>
      </c>
      <c r="C11" s="11"/>
      <c r="D11" s="11"/>
      <c r="E11" s="28"/>
      <c r="F11" s="19" t="s">
        <v>51</v>
      </c>
      <c r="G11" s="174">
        <v>350</v>
      </c>
      <c r="H11" s="175"/>
      <c r="I11" s="21" t="s">
        <v>63</v>
      </c>
      <c r="J11" s="21"/>
      <c r="K11" s="17"/>
      <c r="R11" s="54"/>
      <c r="AC11" s="55"/>
    </row>
    <row r="12" spans="1:30" s="30" customFormat="1" ht="6.75" customHeight="1" x14ac:dyDescent="0.25">
      <c r="A12" s="53"/>
      <c r="E12" s="31"/>
      <c r="F12" s="17"/>
      <c r="G12" s="17"/>
      <c r="H12" s="17"/>
      <c r="K12" s="17"/>
      <c r="R12" s="54"/>
      <c r="AC12" s="55"/>
    </row>
    <row r="13" spans="1:30" ht="10.5" customHeight="1" x14ac:dyDescent="0.2">
      <c r="A13" s="178" t="s">
        <v>12</v>
      </c>
      <c r="B13" s="192" t="s">
        <v>53</v>
      </c>
      <c r="C13" s="178" t="s">
        <v>54</v>
      </c>
      <c r="D13" s="178" t="s">
        <v>55</v>
      </c>
      <c r="E13" s="194" t="s">
        <v>64</v>
      </c>
      <c r="F13" s="195"/>
      <c r="G13" s="195"/>
      <c r="H13" s="195"/>
      <c r="I13" s="195"/>
      <c r="J13" s="195"/>
      <c r="K13" s="195"/>
      <c r="L13" s="195"/>
      <c r="M13" s="195"/>
      <c r="N13" s="56"/>
      <c r="O13" s="170" t="s">
        <v>56</v>
      </c>
      <c r="P13" s="172" t="s">
        <v>57</v>
      </c>
      <c r="Q13" s="166" t="s">
        <v>58</v>
      </c>
      <c r="R13" s="340" t="s">
        <v>59</v>
      </c>
      <c r="S13" s="189" t="s">
        <v>65</v>
      </c>
      <c r="T13" s="189"/>
      <c r="U13" s="189"/>
      <c r="V13" s="189"/>
      <c r="W13" s="189"/>
      <c r="X13" s="189"/>
      <c r="Y13" s="189"/>
      <c r="Z13" s="170" t="s">
        <v>56</v>
      </c>
      <c r="AA13" s="172" t="s">
        <v>57</v>
      </c>
      <c r="AB13" s="166" t="s">
        <v>58</v>
      </c>
      <c r="AC13" s="340" t="s">
        <v>59</v>
      </c>
      <c r="AD13" s="185" t="s">
        <v>59</v>
      </c>
    </row>
    <row r="14" spans="1:30" s="34" customFormat="1" ht="17.25" customHeight="1" x14ac:dyDescent="0.25">
      <c r="A14" s="179"/>
      <c r="B14" s="193"/>
      <c r="C14" s="179"/>
      <c r="D14" s="179"/>
      <c r="E14" s="57">
        <v>1</v>
      </c>
      <c r="F14" s="57">
        <v>2</v>
      </c>
      <c r="G14" s="57">
        <v>3</v>
      </c>
      <c r="H14" s="57">
        <v>4</v>
      </c>
      <c r="I14" s="57">
        <v>5</v>
      </c>
      <c r="J14" s="57">
        <v>6</v>
      </c>
      <c r="K14" s="57">
        <v>7</v>
      </c>
      <c r="L14" s="57">
        <v>8</v>
      </c>
      <c r="M14" s="57"/>
      <c r="N14" s="57"/>
      <c r="O14" s="171"/>
      <c r="P14" s="173"/>
      <c r="Q14" s="167"/>
      <c r="R14" s="341"/>
      <c r="S14" s="57">
        <v>9</v>
      </c>
      <c r="T14" s="57">
        <v>10</v>
      </c>
      <c r="U14" s="57">
        <v>11</v>
      </c>
      <c r="V14" s="57">
        <v>12</v>
      </c>
      <c r="W14" s="57"/>
      <c r="X14" s="57"/>
      <c r="Y14" s="57"/>
      <c r="Z14" s="171"/>
      <c r="AA14" s="173"/>
      <c r="AB14" s="167"/>
      <c r="AC14" s="341"/>
      <c r="AD14" s="186"/>
    </row>
    <row r="15" spans="1:30" ht="19.5" customHeight="1" x14ac:dyDescent="0.2">
      <c r="A15" s="58">
        <v>1</v>
      </c>
      <c r="B15" s="36" t="str">
        <f>'St.k. 3'!B5</f>
        <v>Justinas Stanys</v>
      </c>
      <c r="C15" s="36" t="str">
        <f>'St.k. 3'!C5</f>
        <v>Sanremo</v>
      </c>
      <c r="D15" s="36" t="str">
        <f>'St.k. 3'!J5</f>
        <v>Zigmo žirgai</v>
      </c>
      <c r="E15" s="37"/>
      <c r="F15" s="59"/>
      <c r="G15" s="59"/>
      <c r="H15" s="59"/>
      <c r="I15" s="60"/>
      <c r="J15" s="59"/>
      <c r="K15" s="38"/>
      <c r="L15" s="59"/>
      <c r="M15" s="59"/>
      <c r="N15" s="61"/>
      <c r="O15" s="39">
        <f>SUM(E15:N15)</f>
        <v>0</v>
      </c>
      <c r="P15" s="40">
        <v>55.81</v>
      </c>
      <c r="Q15" s="39">
        <f>IF(ROUNDUP(P15,0)-$N$5&lt;=0,0,ROUNDUP((ROUNDUP(P15,0)-$N$5)/4,0))</f>
        <v>0</v>
      </c>
      <c r="R15" s="62">
        <f>O15+Q15</f>
        <v>0</v>
      </c>
      <c r="S15" s="39"/>
      <c r="T15" s="39"/>
      <c r="U15" s="63"/>
      <c r="V15" s="63"/>
      <c r="W15" s="63"/>
      <c r="X15" s="64"/>
      <c r="Y15" s="64"/>
      <c r="Z15" s="39">
        <f>SUM(S15:Y15)</f>
        <v>0</v>
      </c>
      <c r="AA15" s="40">
        <v>38.94</v>
      </c>
      <c r="AB15" s="39">
        <f>IF(ROUNDUP(AA15,0)-$AA$5&lt;=0,0,ROUNDUP((ROUNDUP(AA15,0)-$AA$5)/4,0))</f>
        <v>0</v>
      </c>
      <c r="AC15" s="62">
        <f>Z15+AB15</f>
        <v>0</v>
      </c>
      <c r="AD15" s="342">
        <f>SUM(R15+AC15)</f>
        <v>0</v>
      </c>
    </row>
    <row r="16" spans="1:30" s="42" customFormat="1" ht="19.5" customHeight="1" x14ac:dyDescent="0.2">
      <c r="A16" s="58">
        <v>2</v>
      </c>
      <c r="B16" s="36" t="str">
        <f>'St.k. 3'!B6</f>
        <v>Mantas Šeškas</v>
      </c>
      <c r="C16" s="36" t="str">
        <f>'St.k. 3'!C6</f>
        <v>Juta</v>
      </c>
      <c r="D16" s="288" t="str">
        <f>'St.k. 3'!J6</f>
        <v>Zigmo žirgai</v>
      </c>
      <c r="E16" s="37"/>
      <c r="F16" s="369"/>
      <c r="G16" s="369"/>
      <c r="H16" s="369"/>
      <c r="I16" s="369"/>
      <c r="J16" s="369"/>
      <c r="K16" s="369"/>
      <c r="L16" s="369"/>
      <c r="M16" s="369"/>
      <c r="N16" s="370"/>
      <c r="O16" s="76">
        <f t="shared" ref="O16:O29" si="0">SUM(E16:N16)</f>
        <v>0</v>
      </c>
      <c r="P16" s="77">
        <v>43.56</v>
      </c>
      <c r="Q16" s="76">
        <f t="shared" ref="Q16:Q29" si="1">IF(ROUNDUP(P16,0)-$N$5&lt;=0,0,ROUNDUP((ROUNDUP(P16,0)-$N$5)/4,0))</f>
        <v>0</v>
      </c>
      <c r="R16" s="371">
        <f t="shared" ref="R16:R29" si="2">O16+Q16</f>
        <v>0</v>
      </c>
      <c r="S16" s="76"/>
      <c r="T16" s="76"/>
      <c r="U16" s="372"/>
      <c r="V16" s="372"/>
      <c r="W16" s="372"/>
      <c r="X16" s="373"/>
      <c r="Y16" s="373"/>
      <c r="Z16" s="76">
        <f t="shared" ref="Z16:Z29" si="3">SUM(S16:Y16)</f>
        <v>0</v>
      </c>
      <c r="AA16" s="77">
        <v>32.32</v>
      </c>
      <c r="AB16" s="76">
        <f t="shared" ref="AB16:AB29" si="4">IF(ROUNDUP(AA16,0)-$AA$5&lt;=0,0,ROUNDUP((ROUNDUP(AA16,0)-$AA$5)/4,0))</f>
        <v>0</v>
      </c>
      <c r="AC16" s="371">
        <f t="shared" ref="AC16:AC29" si="5">Z16+AB16</f>
        <v>0</v>
      </c>
      <c r="AD16" s="374">
        <f t="shared" ref="AD16:AD29" si="6">SUM(R16+AC16)</f>
        <v>0</v>
      </c>
    </row>
    <row r="17" spans="1:30" s="42" customFormat="1" ht="19.5" customHeight="1" x14ac:dyDescent="0.2">
      <c r="A17" s="58">
        <v>3</v>
      </c>
      <c r="B17" s="36" t="str">
        <f>'St.k. 3'!B7</f>
        <v>Jānis Bušers</v>
      </c>
      <c r="C17" s="36" t="str">
        <f>'St.k. 3'!C7</f>
        <v>Kavallo</v>
      </c>
      <c r="D17" s="288" t="str">
        <f>'St.k. 3'!J7</f>
        <v>ZS Zāgkalni</v>
      </c>
      <c r="E17" s="37"/>
      <c r="F17" s="369"/>
      <c r="G17" s="369"/>
      <c r="H17" s="369"/>
      <c r="I17" s="369"/>
      <c r="J17" s="369"/>
      <c r="K17" s="369"/>
      <c r="L17" s="369"/>
      <c r="M17" s="369"/>
      <c r="N17" s="370"/>
      <c r="O17" s="76">
        <f t="shared" si="0"/>
        <v>0</v>
      </c>
      <c r="P17" s="77">
        <v>48.15</v>
      </c>
      <c r="Q17" s="76">
        <f t="shared" si="1"/>
        <v>0</v>
      </c>
      <c r="R17" s="371">
        <f t="shared" si="2"/>
        <v>0</v>
      </c>
      <c r="S17" s="76"/>
      <c r="T17" s="76"/>
      <c r="U17" s="372"/>
      <c r="V17" s="372"/>
      <c r="W17" s="372"/>
      <c r="X17" s="373"/>
      <c r="Y17" s="373"/>
      <c r="Z17" s="76">
        <f t="shared" si="3"/>
        <v>0</v>
      </c>
      <c r="AA17" s="77">
        <v>35.6</v>
      </c>
      <c r="AB17" s="76">
        <f t="shared" si="4"/>
        <v>0</v>
      </c>
      <c r="AC17" s="371">
        <f t="shared" si="5"/>
        <v>0</v>
      </c>
      <c r="AD17" s="374">
        <f t="shared" si="6"/>
        <v>0</v>
      </c>
    </row>
    <row r="18" spans="1:30" s="42" customFormat="1" ht="19.5" customHeight="1" x14ac:dyDescent="0.2">
      <c r="A18" s="58">
        <v>4</v>
      </c>
      <c r="B18" s="36" t="str">
        <f>'St.k. 3'!B8</f>
        <v>Andris Mežinskis</v>
      </c>
      <c r="C18" s="36" t="str">
        <f>'St.k. 3'!C8</f>
        <v>Gaigala</v>
      </c>
      <c r="D18" s="36" t="str">
        <f>'St.k. 3'!J8</f>
        <v>JSK Kentaura staļļi</v>
      </c>
      <c r="E18" s="37"/>
      <c r="F18" s="369"/>
      <c r="G18" s="369"/>
      <c r="H18" s="369"/>
      <c r="I18" s="369"/>
      <c r="J18" s="369"/>
      <c r="K18" s="369"/>
      <c r="L18" s="369"/>
      <c r="M18" s="369"/>
      <c r="N18" s="370"/>
      <c r="O18" s="76">
        <f t="shared" si="0"/>
        <v>0</v>
      </c>
      <c r="P18" s="77">
        <v>49.28</v>
      </c>
      <c r="Q18" s="76">
        <f t="shared" si="1"/>
        <v>0</v>
      </c>
      <c r="R18" s="371">
        <f t="shared" si="2"/>
        <v>0</v>
      </c>
      <c r="S18" s="76"/>
      <c r="T18" s="76"/>
      <c r="U18" s="372"/>
      <c r="V18" s="372">
        <v>4</v>
      </c>
      <c r="W18" s="372"/>
      <c r="X18" s="373"/>
      <c r="Y18" s="373"/>
      <c r="Z18" s="76">
        <f t="shared" si="3"/>
        <v>4</v>
      </c>
      <c r="AA18" s="77">
        <v>39.869999999999997</v>
      </c>
      <c r="AB18" s="76">
        <v>0</v>
      </c>
      <c r="AC18" s="371">
        <f t="shared" si="5"/>
        <v>4</v>
      </c>
      <c r="AD18" s="374">
        <f t="shared" si="6"/>
        <v>4</v>
      </c>
    </row>
    <row r="19" spans="1:30" s="42" customFormat="1" ht="19.5" customHeight="1" x14ac:dyDescent="0.2">
      <c r="A19" s="58">
        <v>5</v>
      </c>
      <c r="B19" s="36" t="str">
        <f>'St.k. 3'!B9</f>
        <v>Danija Baranovska</v>
      </c>
      <c r="C19" s="36" t="str">
        <f>'St.k. 3'!C9</f>
        <v>Dāvids</v>
      </c>
      <c r="D19" s="36" t="str">
        <f>'St.k. 3'!J9</f>
        <v xml:space="preserve">JSK Kentaura staļļi
</v>
      </c>
      <c r="E19" s="37"/>
      <c r="F19" s="369"/>
      <c r="G19" s="369"/>
      <c r="H19" s="369"/>
      <c r="I19" s="369"/>
      <c r="J19" s="369"/>
      <c r="K19" s="369"/>
      <c r="L19" s="369"/>
      <c r="M19" s="369"/>
      <c r="N19" s="370"/>
      <c r="O19" s="76">
        <f t="shared" si="0"/>
        <v>0</v>
      </c>
      <c r="P19" s="77">
        <v>52.69</v>
      </c>
      <c r="Q19" s="76">
        <f t="shared" si="1"/>
        <v>0</v>
      </c>
      <c r="R19" s="371">
        <f t="shared" si="2"/>
        <v>0</v>
      </c>
      <c r="S19" s="76"/>
      <c r="T19" s="76"/>
      <c r="U19" s="372"/>
      <c r="V19" s="372"/>
      <c r="W19" s="372"/>
      <c r="X19" s="373"/>
      <c r="Y19" s="373"/>
      <c r="Z19" s="76">
        <f t="shared" si="3"/>
        <v>0</v>
      </c>
      <c r="AA19" s="77">
        <v>32.119999999999997</v>
      </c>
      <c r="AB19" s="76">
        <f t="shared" si="4"/>
        <v>0</v>
      </c>
      <c r="AC19" s="371">
        <f t="shared" si="5"/>
        <v>0</v>
      </c>
      <c r="AD19" s="374">
        <f t="shared" si="6"/>
        <v>0</v>
      </c>
    </row>
    <row r="20" spans="1:30" s="42" customFormat="1" ht="19.5" customHeight="1" x14ac:dyDescent="0.2">
      <c r="A20" s="58">
        <v>6</v>
      </c>
      <c r="B20" s="36" t="str">
        <f>'St.k. 3'!B10</f>
        <v>Marija Gudkova</v>
      </c>
      <c r="C20" s="36" t="str">
        <f>'St.k. 3'!C10</f>
        <v>Kondors</v>
      </c>
      <c r="D20" s="36" t="str">
        <f>'St.k. 3'!J10</f>
        <v xml:space="preserve">JSK Kentaura staļļi
</v>
      </c>
      <c r="E20" s="37"/>
      <c r="F20" s="369"/>
      <c r="G20" s="369"/>
      <c r="H20" s="369"/>
      <c r="I20" s="369"/>
      <c r="J20" s="369"/>
      <c r="K20" s="369"/>
      <c r="L20" s="369"/>
      <c r="M20" s="369"/>
      <c r="N20" s="370"/>
      <c r="O20" s="76">
        <f t="shared" si="0"/>
        <v>0</v>
      </c>
      <c r="P20" s="77">
        <v>48.84</v>
      </c>
      <c r="Q20" s="76">
        <f t="shared" si="1"/>
        <v>0</v>
      </c>
      <c r="R20" s="371">
        <f t="shared" si="2"/>
        <v>0</v>
      </c>
      <c r="S20" s="76"/>
      <c r="T20" s="76"/>
      <c r="U20" s="372"/>
      <c r="V20" s="372" t="s">
        <v>276</v>
      </c>
      <c r="W20" s="372"/>
      <c r="X20" s="373"/>
      <c r="Y20" s="373"/>
      <c r="Z20" s="76"/>
      <c r="AA20" s="77"/>
      <c r="AB20" s="76"/>
      <c r="AC20" s="371"/>
      <c r="AD20" s="374" t="s">
        <v>276</v>
      </c>
    </row>
    <row r="21" spans="1:30" s="42" customFormat="1" ht="19.5" customHeight="1" x14ac:dyDescent="0.2">
      <c r="A21" s="58">
        <v>7</v>
      </c>
      <c r="B21" s="36" t="str">
        <f>'St.k. 3'!B11</f>
        <v>Mantas Šeškas</v>
      </c>
      <c r="C21" s="36" t="str">
        <f>'St.k. 3'!C11</f>
        <v>Kaljari</v>
      </c>
      <c r="D21" s="36" t="str">
        <f>'St.k. 3'!J11</f>
        <v>Zigmo žirgai</v>
      </c>
      <c r="E21" s="37"/>
      <c r="F21" s="35"/>
      <c r="G21" s="35"/>
      <c r="H21" s="35"/>
      <c r="I21" s="35"/>
      <c r="J21" s="35"/>
      <c r="K21" s="35"/>
      <c r="L21" s="35"/>
      <c r="M21" s="369"/>
      <c r="N21" s="370"/>
      <c r="O21" s="76">
        <f t="shared" si="0"/>
        <v>0</v>
      </c>
      <c r="P21" s="77">
        <v>47.5</v>
      </c>
      <c r="Q21" s="76">
        <f t="shared" si="1"/>
        <v>0</v>
      </c>
      <c r="R21" s="371">
        <f t="shared" si="2"/>
        <v>0</v>
      </c>
      <c r="S21" s="76"/>
      <c r="T21" s="76"/>
      <c r="U21" s="372"/>
      <c r="V21" s="372"/>
      <c r="W21" s="372"/>
      <c r="X21" s="373"/>
      <c r="Y21" s="373"/>
      <c r="Z21" s="76">
        <f t="shared" si="3"/>
        <v>0</v>
      </c>
      <c r="AA21" s="77">
        <v>28.72</v>
      </c>
      <c r="AB21" s="76">
        <f t="shared" si="4"/>
        <v>0</v>
      </c>
      <c r="AC21" s="371">
        <f t="shared" si="5"/>
        <v>0</v>
      </c>
      <c r="AD21" s="374">
        <f t="shared" si="6"/>
        <v>0</v>
      </c>
    </row>
    <row r="22" spans="1:30" s="42" customFormat="1" ht="19.5" customHeight="1" x14ac:dyDescent="0.2">
      <c r="A22" s="58">
        <v>8</v>
      </c>
      <c r="B22" s="36" t="str">
        <f>'St.k. 3'!B12</f>
        <v>Unda Egendorfa</v>
      </c>
      <c r="C22" s="36" t="str">
        <f>'St.k. 3'!C12</f>
        <v>Laidlesa</v>
      </c>
      <c r="D22" s="36" t="str">
        <f>'St.k. 3'!J12</f>
        <v>JSK Demora</v>
      </c>
      <c r="E22" s="37"/>
      <c r="F22" s="35"/>
      <c r="G22" s="35"/>
      <c r="H22" s="35"/>
      <c r="I22" s="35"/>
      <c r="J22" s="35"/>
      <c r="K22" s="35"/>
      <c r="L22" s="35"/>
      <c r="M22" s="369"/>
      <c r="N22" s="370"/>
      <c r="O22" s="76">
        <f t="shared" si="0"/>
        <v>0</v>
      </c>
      <c r="P22" s="77">
        <v>48.53</v>
      </c>
      <c r="Q22" s="76">
        <f t="shared" si="1"/>
        <v>0</v>
      </c>
      <c r="R22" s="371">
        <f t="shared" si="2"/>
        <v>0</v>
      </c>
      <c r="S22" s="76"/>
      <c r="T22" s="76"/>
      <c r="U22" s="372">
        <v>4</v>
      </c>
      <c r="V22" s="372"/>
      <c r="W22" s="372"/>
      <c r="X22" s="373"/>
      <c r="Y22" s="373"/>
      <c r="Z22" s="76">
        <f t="shared" si="3"/>
        <v>4</v>
      </c>
      <c r="AA22" s="77">
        <v>39.619999999999997</v>
      </c>
      <c r="AB22" s="76">
        <f t="shared" si="4"/>
        <v>0</v>
      </c>
      <c r="AC22" s="371">
        <f t="shared" si="5"/>
        <v>4</v>
      </c>
      <c r="AD22" s="374">
        <f t="shared" si="6"/>
        <v>4</v>
      </c>
    </row>
    <row r="23" spans="1:30" s="42" customFormat="1" ht="19.5" customHeight="1" x14ac:dyDescent="0.2">
      <c r="A23" s="58">
        <v>9</v>
      </c>
      <c r="B23" s="36" t="str">
        <f>'St.k. 3'!B13</f>
        <v>Diāna Miķelsone</v>
      </c>
      <c r="C23" s="36" t="str">
        <f>'St.k. 3'!C13</f>
        <v>Safety Glory</v>
      </c>
      <c r="D23" s="36" t="str">
        <f>'St.k. 3'!J13</f>
        <v>JJS</v>
      </c>
      <c r="E23" s="37"/>
      <c r="F23" s="35"/>
      <c r="G23" s="35"/>
      <c r="H23" s="35"/>
      <c r="I23" s="35"/>
      <c r="J23" s="35"/>
      <c r="K23" s="35" t="s">
        <v>276</v>
      </c>
      <c r="L23" s="35"/>
      <c r="M23" s="369"/>
      <c r="N23" s="370"/>
      <c r="O23" s="76"/>
      <c r="P23" s="77"/>
      <c r="Q23" s="76"/>
      <c r="R23" s="371" t="s">
        <v>276</v>
      </c>
      <c r="S23" s="76"/>
      <c r="T23" s="76"/>
      <c r="U23" s="372"/>
      <c r="V23" s="372"/>
      <c r="W23" s="372"/>
      <c r="X23" s="373"/>
      <c r="Y23" s="373"/>
      <c r="Z23" s="76"/>
      <c r="AA23" s="77"/>
      <c r="AB23" s="76"/>
      <c r="AC23" s="371"/>
      <c r="AD23" s="374"/>
    </row>
    <row r="24" spans="1:30" s="42" customFormat="1" ht="19.5" customHeight="1" x14ac:dyDescent="0.2">
      <c r="A24" s="58">
        <v>10</v>
      </c>
      <c r="B24" s="36" t="str">
        <f>'St.k. 3'!B14</f>
        <v>Danija Baranovska</v>
      </c>
      <c r="C24" s="36" t="str">
        <f>'St.k. 3'!C14</f>
        <v>Luvra</v>
      </c>
      <c r="D24" s="36" t="str">
        <f>'St.k. 3'!J14</f>
        <v>JSK Kentaura staļļi</v>
      </c>
      <c r="E24" s="37"/>
      <c r="F24" s="35"/>
      <c r="G24" s="35"/>
      <c r="H24" s="35"/>
      <c r="I24" s="35"/>
      <c r="J24" s="35"/>
      <c r="K24" s="35">
        <v>4</v>
      </c>
      <c r="L24" s="35"/>
      <c r="M24" s="369"/>
      <c r="N24" s="370"/>
      <c r="O24" s="76">
        <f t="shared" si="0"/>
        <v>4</v>
      </c>
      <c r="P24" s="77">
        <v>47.35</v>
      </c>
      <c r="Q24" s="76">
        <f t="shared" si="1"/>
        <v>0</v>
      </c>
      <c r="R24" s="371">
        <f t="shared" si="2"/>
        <v>4</v>
      </c>
      <c r="S24" s="76"/>
      <c r="T24" s="76"/>
      <c r="U24" s="372"/>
      <c r="V24" s="372"/>
      <c r="W24" s="372"/>
      <c r="X24" s="373"/>
      <c r="Y24" s="373"/>
      <c r="Z24" s="76">
        <f t="shared" si="3"/>
        <v>0</v>
      </c>
      <c r="AA24" s="77">
        <v>29.5</v>
      </c>
      <c r="AB24" s="76">
        <f t="shared" si="4"/>
        <v>0</v>
      </c>
      <c r="AC24" s="371">
        <f t="shared" si="5"/>
        <v>0</v>
      </c>
      <c r="AD24" s="374">
        <f t="shared" si="6"/>
        <v>4</v>
      </c>
    </row>
    <row r="25" spans="1:30" s="42" customFormat="1" ht="19.5" customHeight="1" x14ac:dyDescent="0.2">
      <c r="A25" s="58">
        <v>11</v>
      </c>
      <c r="B25" s="36" t="str">
        <f>'St.k. 3'!B15</f>
        <v>Paula Grasmane-Laše</v>
      </c>
      <c r="C25" s="36" t="str">
        <f>'St.k. 3'!C15</f>
        <v>Gerda</v>
      </c>
      <c r="D25" s="36" t="str">
        <f>'St.k. 3'!J15</f>
        <v>JSK Montepals</v>
      </c>
      <c r="E25" s="37"/>
      <c r="F25" s="35"/>
      <c r="G25" s="35"/>
      <c r="H25" s="35"/>
      <c r="I25" s="35">
        <v>4</v>
      </c>
      <c r="J25" s="35">
        <v>4</v>
      </c>
      <c r="K25" s="35"/>
      <c r="L25" s="35"/>
      <c r="M25" s="369"/>
      <c r="N25" s="370"/>
      <c r="O25" s="76">
        <f t="shared" si="0"/>
        <v>8</v>
      </c>
      <c r="P25" s="77">
        <v>56.91</v>
      </c>
      <c r="Q25" s="76">
        <f t="shared" si="1"/>
        <v>0</v>
      </c>
      <c r="R25" s="371">
        <f t="shared" si="2"/>
        <v>8</v>
      </c>
      <c r="S25" s="76"/>
      <c r="T25" s="76"/>
      <c r="U25" s="372">
        <v>4</v>
      </c>
      <c r="V25" s="372">
        <v>4</v>
      </c>
      <c r="W25" s="372"/>
      <c r="X25" s="373"/>
      <c r="Y25" s="373"/>
      <c r="Z25" s="76">
        <f t="shared" si="3"/>
        <v>8</v>
      </c>
      <c r="AA25" s="77">
        <v>39.9</v>
      </c>
      <c r="AB25" s="76">
        <f t="shared" si="4"/>
        <v>0</v>
      </c>
      <c r="AC25" s="371">
        <f t="shared" si="5"/>
        <v>8</v>
      </c>
      <c r="AD25" s="374">
        <f t="shared" si="6"/>
        <v>16</v>
      </c>
    </row>
    <row r="26" spans="1:30" s="42" customFormat="1" ht="19.5" customHeight="1" x14ac:dyDescent="0.2">
      <c r="A26" s="58">
        <v>12</v>
      </c>
      <c r="B26" s="36" t="str">
        <f>'St.k. 3'!B16</f>
        <v>Aija Freidenfelde</v>
      </c>
      <c r="C26" s="36" t="str">
        <f>'St.k. 3'!C16</f>
        <v>California</v>
      </c>
      <c r="D26" s="36" t="str">
        <f>'St.k. 3'!J16</f>
        <v>Tukuma JSK</v>
      </c>
      <c r="E26" s="37"/>
      <c r="F26" s="35"/>
      <c r="G26" s="35"/>
      <c r="H26" s="35"/>
      <c r="I26" s="35"/>
      <c r="J26" s="35"/>
      <c r="K26" s="35"/>
      <c r="L26" s="35"/>
      <c r="M26" s="369"/>
      <c r="N26" s="370"/>
      <c r="O26" s="76">
        <f t="shared" si="0"/>
        <v>0</v>
      </c>
      <c r="P26" s="77">
        <v>49.13</v>
      </c>
      <c r="Q26" s="76">
        <f t="shared" si="1"/>
        <v>0</v>
      </c>
      <c r="R26" s="371">
        <f t="shared" si="2"/>
        <v>0</v>
      </c>
      <c r="S26" s="76"/>
      <c r="T26" s="76"/>
      <c r="U26" s="372"/>
      <c r="V26" s="372"/>
      <c r="W26" s="372"/>
      <c r="X26" s="373"/>
      <c r="Y26" s="373"/>
      <c r="Z26" s="76">
        <f t="shared" si="3"/>
        <v>0</v>
      </c>
      <c r="AA26" s="77">
        <v>22.59</v>
      </c>
      <c r="AB26" s="76">
        <f t="shared" si="4"/>
        <v>0</v>
      </c>
      <c r="AC26" s="371">
        <f t="shared" si="5"/>
        <v>0</v>
      </c>
      <c r="AD26" s="374">
        <f t="shared" si="6"/>
        <v>0</v>
      </c>
    </row>
    <row r="27" spans="1:30" s="42" customFormat="1" ht="19.5" customHeight="1" x14ac:dyDescent="0.2">
      <c r="A27" s="58">
        <v>13</v>
      </c>
      <c r="B27" s="36" t="str">
        <f>'St.k. 3'!B17</f>
        <v>Guntars Sūniņš</v>
      </c>
      <c r="C27" s="36" t="str">
        <f>'St.k. 3'!C17</f>
        <v>Candy</v>
      </c>
      <c r="D27" s="36" t="str">
        <f>'St.k. 3'!J17</f>
        <v>ZS Zāgkalni</v>
      </c>
      <c r="E27" s="37"/>
      <c r="F27" s="35"/>
      <c r="G27" s="35"/>
      <c r="H27" s="35"/>
      <c r="I27" s="35"/>
      <c r="J27" s="35"/>
      <c r="K27" s="35"/>
      <c r="L27" s="35"/>
      <c r="M27" s="369"/>
      <c r="N27" s="370"/>
      <c r="O27" s="76">
        <f t="shared" si="0"/>
        <v>0</v>
      </c>
      <c r="P27" s="77">
        <v>45.62</v>
      </c>
      <c r="Q27" s="76">
        <f t="shared" si="1"/>
        <v>0</v>
      </c>
      <c r="R27" s="371">
        <f t="shared" si="2"/>
        <v>0</v>
      </c>
      <c r="S27" s="76"/>
      <c r="T27" s="76"/>
      <c r="U27" s="372"/>
      <c r="V27" s="372">
        <v>4</v>
      </c>
      <c r="W27" s="372"/>
      <c r="X27" s="373"/>
      <c r="Y27" s="373"/>
      <c r="Z27" s="76">
        <f t="shared" si="3"/>
        <v>4</v>
      </c>
      <c r="AA27" s="77">
        <v>25.72</v>
      </c>
      <c r="AB27" s="76">
        <f t="shared" si="4"/>
        <v>0</v>
      </c>
      <c r="AC27" s="371">
        <f t="shared" si="5"/>
        <v>4</v>
      </c>
      <c r="AD27" s="374">
        <f t="shared" si="6"/>
        <v>4</v>
      </c>
    </row>
    <row r="28" spans="1:30" s="239" customFormat="1" ht="19.5" customHeight="1" x14ac:dyDescent="0.2">
      <c r="A28" s="58">
        <v>14</v>
      </c>
      <c r="B28" s="36" t="str">
        <f>'St.k. 3'!B18</f>
        <v>Emilija Rogačiovaitė</v>
      </c>
      <c r="C28" s="36" t="str">
        <f>'St.k. 3'!C18</f>
        <v>Odisėja</v>
      </c>
      <c r="D28" s="36" t="str">
        <f>'St.k. 3'!J18</f>
        <v>Zigmo žirgai</v>
      </c>
      <c r="E28" s="37"/>
      <c r="F28" s="35"/>
      <c r="G28" s="35"/>
      <c r="H28" s="35"/>
      <c r="I28" s="35"/>
      <c r="J28" s="35"/>
      <c r="K28" s="35"/>
      <c r="L28" s="35"/>
      <c r="M28" s="35"/>
      <c r="N28" s="76"/>
      <c r="O28" s="76">
        <f t="shared" si="0"/>
        <v>0</v>
      </c>
      <c r="P28" s="77">
        <v>50.03</v>
      </c>
      <c r="Q28" s="76">
        <f t="shared" si="1"/>
        <v>0</v>
      </c>
      <c r="R28" s="371">
        <f t="shared" si="2"/>
        <v>0</v>
      </c>
      <c r="S28" s="76"/>
      <c r="T28" s="76"/>
      <c r="U28" s="372"/>
      <c r="V28" s="372"/>
      <c r="W28" s="372"/>
      <c r="X28" s="373"/>
      <c r="Y28" s="373"/>
      <c r="Z28" s="76">
        <f t="shared" si="3"/>
        <v>0</v>
      </c>
      <c r="AA28" s="77">
        <v>24.37</v>
      </c>
      <c r="AB28" s="76">
        <f t="shared" si="4"/>
        <v>0</v>
      </c>
      <c r="AC28" s="371">
        <f t="shared" si="5"/>
        <v>0</v>
      </c>
      <c r="AD28" s="374">
        <f t="shared" si="6"/>
        <v>0</v>
      </c>
    </row>
    <row r="29" spans="1:30" s="42" customFormat="1" ht="19.5" customHeight="1" x14ac:dyDescent="0.2">
      <c r="A29" s="58">
        <v>15</v>
      </c>
      <c r="B29" s="36" t="str">
        <f>'St.k. 3'!B19</f>
        <v>Zanda Vanaga</v>
      </c>
      <c r="C29" s="36" t="str">
        <f>'St.k. 3'!C19</f>
        <v>Grand Cru</v>
      </c>
      <c r="D29" s="36" t="str">
        <f>'St.k. 3'!J19</f>
        <v>SK Top Sport</v>
      </c>
      <c r="E29" s="37"/>
      <c r="F29" s="35"/>
      <c r="G29" s="35"/>
      <c r="H29" s="35"/>
      <c r="I29" s="35">
        <v>4</v>
      </c>
      <c r="J29" s="35"/>
      <c r="K29" s="35"/>
      <c r="L29" s="35"/>
      <c r="M29" s="35"/>
      <c r="N29" s="76"/>
      <c r="O29" s="76">
        <f t="shared" si="0"/>
        <v>4</v>
      </c>
      <c r="P29" s="77">
        <v>46.43</v>
      </c>
      <c r="Q29" s="76">
        <f t="shared" si="1"/>
        <v>0</v>
      </c>
      <c r="R29" s="371">
        <f t="shared" si="2"/>
        <v>4</v>
      </c>
      <c r="S29" s="76"/>
      <c r="T29" s="76"/>
      <c r="U29" s="58"/>
      <c r="V29" s="58"/>
      <c r="W29" s="58"/>
      <c r="X29" s="375"/>
      <c r="Y29" s="375"/>
      <c r="Z29" s="76">
        <f t="shared" si="3"/>
        <v>0</v>
      </c>
      <c r="AA29" s="77">
        <v>35.19</v>
      </c>
      <c r="AB29" s="76">
        <f t="shared" si="4"/>
        <v>0</v>
      </c>
      <c r="AC29" s="371">
        <f t="shared" si="5"/>
        <v>0</v>
      </c>
      <c r="AD29" s="374">
        <f t="shared" si="6"/>
        <v>4</v>
      </c>
    </row>
    <row r="30" spans="1:30" ht="12.75" x14ac:dyDescent="0.2">
      <c r="AC30" s="51" t="s">
        <v>262</v>
      </c>
      <c r="AD30" s="51"/>
    </row>
    <row r="31" spans="1:30" ht="12.75" x14ac:dyDescent="0.2">
      <c r="E31" s="187" t="s">
        <v>66</v>
      </c>
      <c r="F31" s="187"/>
      <c r="G31" s="187"/>
      <c r="H31" s="187"/>
      <c r="I31" s="187"/>
      <c r="T31" s="11" t="s">
        <v>67</v>
      </c>
      <c r="AC31" s="51" t="s">
        <v>263</v>
      </c>
      <c r="AD31" s="51"/>
    </row>
    <row r="32" spans="1:30" x14ac:dyDescent="0.2">
      <c r="E32" s="188" t="s">
        <v>68</v>
      </c>
      <c r="F32" s="188"/>
      <c r="G32" s="188"/>
      <c r="H32" s="188"/>
      <c r="I32" s="188"/>
      <c r="T32" s="11" t="s">
        <v>69</v>
      </c>
    </row>
  </sheetData>
  <mergeCells count="29">
    <mergeCell ref="AD13:AD14"/>
    <mergeCell ref="A6:C7"/>
    <mergeCell ref="N7:O7"/>
    <mergeCell ref="AA7:AB7"/>
    <mergeCell ref="B1:AC1"/>
    <mergeCell ref="A5:B5"/>
    <mergeCell ref="N5:O5"/>
    <mergeCell ref="AA5:AB5"/>
    <mergeCell ref="A13:A14"/>
    <mergeCell ref="B13:B14"/>
    <mergeCell ref="C13:C14"/>
    <mergeCell ref="D13:D14"/>
    <mergeCell ref="E13:M13"/>
    <mergeCell ref="G9:H9"/>
    <mergeCell ref="N9:O9"/>
    <mergeCell ref="S9:T9"/>
    <mergeCell ref="AA9:AB9"/>
    <mergeCell ref="G11:H11"/>
    <mergeCell ref="AA13:AA14"/>
    <mergeCell ref="AB13:AB14"/>
    <mergeCell ref="AC13:AC14"/>
    <mergeCell ref="E31:I31"/>
    <mergeCell ref="E32:I32"/>
    <mergeCell ref="O13:O14"/>
    <mergeCell ref="P13:P14"/>
    <mergeCell ref="Q13:Q14"/>
    <mergeCell ref="R13:R14"/>
    <mergeCell ref="S13:Y13"/>
    <mergeCell ref="Z13:Z14"/>
  </mergeCells>
  <pageMargins left="0" right="0" top="0.74803149606299213" bottom="0.74803149606299213" header="0.31496062992125984" footer="0.31496062992125984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zoomScaleNormal="100" workbookViewId="0">
      <selection activeCell="B22" sqref="B22"/>
    </sheetView>
  </sheetViews>
  <sheetFormatPr defaultRowHeight="15" x14ac:dyDescent="0.25"/>
  <cols>
    <col min="1" max="1" width="3.7109375" customWidth="1"/>
    <col min="2" max="2" width="17.140625" customWidth="1"/>
    <col min="3" max="3" width="9.140625" customWidth="1"/>
    <col min="4" max="4" width="6" customWidth="1"/>
    <col min="5" max="5" width="6.85546875" customWidth="1"/>
    <col min="6" max="6" width="9.42578125" customWidth="1"/>
    <col min="7" max="7" width="10.140625" customWidth="1"/>
    <col min="8" max="8" width="9.5703125" customWidth="1"/>
    <col min="9" max="9" width="11.85546875" customWidth="1"/>
    <col min="10" max="10" width="14.140625" customWidth="1"/>
    <col min="11" max="11" width="4.5703125" customWidth="1"/>
    <col min="12" max="12" width="5.5703125" customWidth="1"/>
    <col min="13" max="14" width="5.28515625" customWidth="1"/>
    <col min="15" max="16" width="5.5703125" customWidth="1"/>
    <col min="17" max="17" width="5.42578125" customWidth="1"/>
    <col min="18" max="18" width="5.5703125" customWidth="1"/>
  </cols>
  <sheetData>
    <row r="1" spans="1:18" ht="18" x14ac:dyDescent="0.25">
      <c r="B1" s="13" t="s">
        <v>140</v>
      </c>
    </row>
    <row r="2" spans="1:18" x14ac:dyDescent="0.25">
      <c r="B2" s="10" t="s">
        <v>146</v>
      </c>
    </row>
    <row r="3" spans="1:18" ht="15.75" thickBot="1" x14ac:dyDescent="0.3">
      <c r="B3" s="9" t="s">
        <v>147</v>
      </c>
    </row>
    <row r="4" spans="1:18" ht="21" customHeight="1" thickBot="1" x14ac:dyDescent="0.3">
      <c r="A4" s="164" t="s">
        <v>12</v>
      </c>
      <c r="B4" s="299" t="s">
        <v>0</v>
      </c>
      <c r="C4" s="299" t="s">
        <v>2</v>
      </c>
      <c r="D4" s="389" t="s">
        <v>3</v>
      </c>
      <c r="E4" s="301" t="s">
        <v>4</v>
      </c>
      <c r="F4" s="300" t="s">
        <v>5</v>
      </c>
      <c r="G4" s="301" t="s">
        <v>6</v>
      </c>
      <c r="H4" s="301" t="s">
        <v>7</v>
      </c>
      <c r="I4" s="301" t="s">
        <v>8</v>
      </c>
      <c r="J4" s="300" t="s">
        <v>9</v>
      </c>
      <c r="K4" s="324" t="s">
        <v>56</v>
      </c>
      <c r="L4" s="325" t="s">
        <v>57</v>
      </c>
      <c r="M4" s="326" t="s">
        <v>58</v>
      </c>
      <c r="N4" s="390" t="s">
        <v>59</v>
      </c>
      <c r="O4" s="321" t="s">
        <v>56</v>
      </c>
      <c r="P4" s="322" t="s">
        <v>57</v>
      </c>
      <c r="Q4" s="323" t="s">
        <v>58</v>
      </c>
      <c r="R4" s="388" t="s">
        <v>59</v>
      </c>
    </row>
    <row r="5" spans="1:18" ht="18" x14ac:dyDescent="0.25">
      <c r="A5" s="86">
        <v>1</v>
      </c>
      <c r="B5" s="401" t="s">
        <v>107</v>
      </c>
      <c r="C5" s="225" t="s">
        <v>220</v>
      </c>
      <c r="D5" s="225">
        <v>2008</v>
      </c>
      <c r="E5" s="230" t="s">
        <v>25</v>
      </c>
      <c r="F5" s="230" t="s">
        <v>82</v>
      </c>
      <c r="G5" s="402" t="s">
        <v>221</v>
      </c>
      <c r="H5" s="225" t="s">
        <v>24</v>
      </c>
      <c r="I5" s="230" t="s">
        <v>110</v>
      </c>
      <c r="J5" s="319" t="s">
        <v>111</v>
      </c>
      <c r="K5" s="347">
        <f>'prot.  4'!S24</f>
        <v>0</v>
      </c>
      <c r="L5" s="328">
        <f>'prot.  4'!T24</f>
        <v>66.25</v>
      </c>
      <c r="M5" s="329">
        <f>'prot.  4'!U24</f>
        <v>0</v>
      </c>
      <c r="N5" s="358">
        <f>'prot.  4'!V24</f>
        <v>0</v>
      </c>
      <c r="O5" s="348">
        <f>'Jump-off 4'!N20</f>
        <v>0</v>
      </c>
      <c r="P5" s="320">
        <f>'Jump-off 4'!O20</f>
        <v>40.909999999999997</v>
      </c>
      <c r="Q5" s="243">
        <f>'Jump-off 4'!P20</f>
        <v>0</v>
      </c>
      <c r="R5" s="337">
        <f>'Jump-off 4'!Q20</f>
        <v>0</v>
      </c>
    </row>
    <row r="6" spans="1:18" x14ac:dyDescent="0.25">
      <c r="A6" s="86">
        <v>2</v>
      </c>
      <c r="B6" s="3" t="s">
        <v>211</v>
      </c>
      <c r="C6" s="3" t="s">
        <v>212</v>
      </c>
      <c r="D6" s="3">
        <v>2006</v>
      </c>
      <c r="E6" s="86" t="s">
        <v>25</v>
      </c>
      <c r="F6" s="3" t="s">
        <v>82</v>
      </c>
      <c r="G6" s="3" t="s">
        <v>190</v>
      </c>
      <c r="H6" s="3" t="s">
        <v>213</v>
      </c>
      <c r="I6" s="3" t="s">
        <v>214</v>
      </c>
      <c r="J6" s="115" t="s">
        <v>90</v>
      </c>
      <c r="K6" s="380">
        <f>'prot.  4'!S23</f>
        <v>0</v>
      </c>
      <c r="L6" s="379">
        <f>'prot.  4'!T23</f>
        <v>77.53</v>
      </c>
      <c r="M6" s="284">
        <f>'prot.  4'!U23</f>
        <v>0</v>
      </c>
      <c r="N6" s="386">
        <f>'prot.  4'!V23</f>
        <v>0</v>
      </c>
      <c r="O6" s="380">
        <f>'Jump-off 4'!N19</f>
        <v>0</v>
      </c>
      <c r="P6" s="379">
        <f>'Jump-off 4'!O19</f>
        <v>43.31</v>
      </c>
      <c r="Q6" s="284">
        <f>'Jump-off 4'!P19</f>
        <v>0</v>
      </c>
      <c r="R6" s="381">
        <f>'Jump-off 4'!Q19</f>
        <v>0</v>
      </c>
    </row>
    <row r="7" spans="1:18" x14ac:dyDescent="0.25">
      <c r="A7" s="86">
        <v>3</v>
      </c>
      <c r="B7" s="127" t="s">
        <v>77</v>
      </c>
      <c r="C7" s="127" t="s">
        <v>78</v>
      </c>
      <c r="D7" s="127">
        <v>1998</v>
      </c>
      <c r="E7" s="127" t="s">
        <v>25</v>
      </c>
      <c r="F7" s="127"/>
      <c r="G7" s="128" t="s">
        <v>157</v>
      </c>
      <c r="H7" s="127" t="s">
        <v>158</v>
      </c>
      <c r="I7" s="127" t="s">
        <v>159</v>
      </c>
      <c r="J7" s="126" t="s">
        <v>160</v>
      </c>
      <c r="K7" s="380">
        <f>'prot.  4'!S20</f>
        <v>0</v>
      </c>
      <c r="L7" s="379">
        <f>'prot.  4'!T20</f>
        <v>79.75</v>
      </c>
      <c r="M7" s="284">
        <f>'prot.  4'!U20</f>
        <v>0</v>
      </c>
      <c r="N7" s="386">
        <f>'prot.  4'!V20</f>
        <v>0</v>
      </c>
      <c r="O7" s="380">
        <f>'Jump-off 4'!N17</f>
        <v>0</v>
      </c>
      <c r="P7" s="379">
        <f>'Jump-off 4'!O17</f>
        <v>48.44</v>
      </c>
      <c r="Q7" s="284">
        <f>'Jump-off 4'!P17</f>
        <v>0</v>
      </c>
      <c r="R7" s="381">
        <f>'Jump-off 4'!Q17</f>
        <v>0</v>
      </c>
    </row>
    <row r="8" spans="1:18" x14ac:dyDescent="0.25">
      <c r="A8" s="86">
        <v>4</v>
      </c>
      <c r="B8" s="86" t="s">
        <v>101</v>
      </c>
      <c r="C8" s="86" t="s">
        <v>104</v>
      </c>
      <c r="D8" s="86">
        <v>2006</v>
      </c>
      <c r="E8" s="86" t="s">
        <v>199</v>
      </c>
      <c r="F8" s="86" t="s">
        <v>210</v>
      </c>
      <c r="G8" s="86"/>
      <c r="H8" s="86"/>
      <c r="I8" s="86" t="s">
        <v>195</v>
      </c>
      <c r="J8" s="116" t="s">
        <v>98</v>
      </c>
      <c r="K8" s="380">
        <f>'prot.  4'!S18</f>
        <v>0</v>
      </c>
      <c r="L8" s="379">
        <f>'prot.  4'!T18</f>
        <v>72.03</v>
      </c>
      <c r="M8" s="284">
        <f>'prot.  4'!U18</f>
        <v>0</v>
      </c>
      <c r="N8" s="386">
        <f>'prot.  4'!V18</f>
        <v>0</v>
      </c>
      <c r="O8" s="380">
        <f>'Jump-off 4'!N16</f>
        <v>4</v>
      </c>
      <c r="P8" s="379">
        <f>'Jump-off 4'!O16</f>
        <v>33.94</v>
      </c>
      <c r="Q8" s="284">
        <f>'Jump-off 4'!P16</f>
        <v>0</v>
      </c>
      <c r="R8" s="381">
        <f>'Jump-off 4'!Q16</f>
        <v>4</v>
      </c>
    </row>
    <row r="9" spans="1:18" x14ac:dyDescent="0.25">
      <c r="A9" s="86">
        <v>5</v>
      </c>
      <c r="B9" s="147" t="s">
        <v>103</v>
      </c>
      <c r="C9" s="86" t="s">
        <v>206</v>
      </c>
      <c r="D9" s="86">
        <v>2007</v>
      </c>
      <c r="E9" s="86" t="s">
        <v>202</v>
      </c>
      <c r="F9" s="86" t="s">
        <v>210</v>
      </c>
      <c r="G9" s="86" t="s">
        <v>207</v>
      </c>
      <c r="H9" s="86" t="s">
        <v>208</v>
      </c>
      <c r="I9" s="86" t="s">
        <v>195</v>
      </c>
      <c r="J9" s="116" t="s">
        <v>98</v>
      </c>
      <c r="K9" s="380">
        <f>'prot.  4'!S25</f>
        <v>0</v>
      </c>
      <c r="L9" s="379">
        <f>'prot.  4'!T25</f>
        <v>71.47</v>
      </c>
      <c r="M9" s="284">
        <f>'prot.  4'!U25</f>
        <v>0</v>
      </c>
      <c r="N9" s="386">
        <f>'prot.  4'!V25</f>
        <v>0</v>
      </c>
      <c r="O9" s="380">
        <f>'Jump-off 4'!N21</f>
        <v>4</v>
      </c>
      <c r="P9" s="379">
        <f>'Jump-off 4'!O21</f>
        <v>34.090000000000003</v>
      </c>
      <c r="Q9" s="284">
        <f>'Jump-off 4'!P21</f>
        <v>0</v>
      </c>
      <c r="R9" s="381">
        <f>'Jump-off 4'!Q21</f>
        <v>4</v>
      </c>
    </row>
    <row r="10" spans="1:18" x14ac:dyDescent="0.25">
      <c r="A10" s="86">
        <v>6</v>
      </c>
      <c r="B10" s="147" t="s">
        <v>103</v>
      </c>
      <c r="C10" s="86" t="s">
        <v>102</v>
      </c>
      <c r="D10" s="86">
        <v>2005</v>
      </c>
      <c r="E10" s="86" t="s">
        <v>202</v>
      </c>
      <c r="F10" s="86" t="s">
        <v>203</v>
      </c>
      <c r="G10" s="86" t="s">
        <v>204</v>
      </c>
      <c r="H10" s="86" t="s">
        <v>205</v>
      </c>
      <c r="I10" s="86" t="s">
        <v>195</v>
      </c>
      <c r="J10" s="116" t="s">
        <v>98</v>
      </c>
      <c r="K10" s="380">
        <f>'prot.  4'!S15</f>
        <v>0</v>
      </c>
      <c r="L10" s="379">
        <f>'prot.  4'!T15</f>
        <v>74.84</v>
      </c>
      <c r="M10" s="284">
        <f>'prot.  4'!U15</f>
        <v>0</v>
      </c>
      <c r="N10" s="386">
        <f>'prot.  4'!V15</f>
        <v>0</v>
      </c>
      <c r="O10" s="380">
        <f>'Jump-off 4'!N14</f>
        <v>8</v>
      </c>
      <c r="P10" s="379">
        <f>'Jump-off 4'!O14</f>
        <v>34.5</v>
      </c>
      <c r="Q10" s="284">
        <f>'Jump-off 4'!P14</f>
        <v>0</v>
      </c>
      <c r="R10" s="381">
        <f>'Jump-off 4'!Q14</f>
        <v>8</v>
      </c>
    </row>
    <row r="11" spans="1:18" x14ac:dyDescent="0.25">
      <c r="A11" s="86">
        <v>7</v>
      </c>
      <c r="B11" s="3" t="s">
        <v>232</v>
      </c>
      <c r="C11" s="3" t="s">
        <v>259</v>
      </c>
      <c r="D11" s="3">
        <v>2008</v>
      </c>
      <c r="E11" s="86" t="s">
        <v>25</v>
      </c>
      <c r="F11" s="3" t="s">
        <v>37</v>
      </c>
      <c r="G11" s="3" t="s">
        <v>188</v>
      </c>
      <c r="H11" s="3" t="s">
        <v>233</v>
      </c>
      <c r="I11" s="3" t="s">
        <v>260</v>
      </c>
      <c r="J11" s="115" t="s">
        <v>234</v>
      </c>
      <c r="K11" s="380">
        <f>'prot.  4'!S16</f>
        <v>0</v>
      </c>
      <c r="L11" s="379">
        <f>'prot.  4'!T16</f>
        <v>79.459999999999994</v>
      </c>
      <c r="M11" s="284">
        <f>'prot.  4'!U16</f>
        <v>0</v>
      </c>
      <c r="N11" s="386">
        <f>'prot.  4'!V16</f>
        <v>0</v>
      </c>
      <c r="O11" s="380">
        <f>'Jump-off 4'!N15</f>
        <v>8</v>
      </c>
      <c r="P11" s="379">
        <f>'Jump-off 4'!O15</f>
        <v>53.63</v>
      </c>
      <c r="Q11" s="284">
        <f>'Jump-off 4'!P15</f>
        <v>2</v>
      </c>
      <c r="R11" s="381">
        <f>'Jump-off 4'!Q15</f>
        <v>10</v>
      </c>
    </row>
    <row r="12" spans="1:18" x14ac:dyDescent="0.25">
      <c r="A12" s="86">
        <v>8</v>
      </c>
      <c r="B12" s="86" t="s">
        <v>100</v>
      </c>
      <c r="C12" s="86" t="s">
        <v>99</v>
      </c>
      <c r="D12" s="86">
        <v>2008</v>
      </c>
      <c r="E12" s="86" t="s">
        <v>191</v>
      </c>
      <c r="F12" s="86" t="s">
        <v>200</v>
      </c>
      <c r="G12" s="86" t="s">
        <v>194</v>
      </c>
      <c r="H12" s="86" t="s">
        <v>201</v>
      </c>
      <c r="I12" s="86" t="s">
        <v>195</v>
      </c>
      <c r="J12" s="116" t="s">
        <v>98</v>
      </c>
      <c r="K12" s="380">
        <f>'prot.  4'!S21</f>
        <v>0</v>
      </c>
      <c r="L12" s="379">
        <f>'prot.  4'!T21</f>
        <v>71.290000000000006</v>
      </c>
      <c r="M12" s="284">
        <f>'prot.  4'!U21</f>
        <v>0</v>
      </c>
      <c r="N12" s="386">
        <f>'prot.  4'!V21</f>
        <v>0</v>
      </c>
      <c r="O12" s="380"/>
      <c r="P12" s="379"/>
      <c r="Q12" s="284"/>
      <c r="R12" s="381" t="str">
        <f>'Jump-off 4'!Q18</f>
        <v>izst.</v>
      </c>
    </row>
    <row r="13" spans="1:18" x14ac:dyDescent="0.25">
      <c r="A13" s="86">
        <v>9</v>
      </c>
      <c r="B13" s="89" t="s">
        <v>112</v>
      </c>
      <c r="C13" s="112" t="s">
        <v>113</v>
      </c>
      <c r="D13" s="112">
        <v>2005</v>
      </c>
      <c r="E13" s="86" t="s">
        <v>25</v>
      </c>
      <c r="F13" s="86" t="s">
        <v>82</v>
      </c>
      <c r="G13" s="112" t="s">
        <v>80</v>
      </c>
      <c r="H13" s="112" t="s">
        <v>109</v>
      </c>
      <c r="I13" s="86" t="s">
        <v>110</v>
      </c>
      <c r="J13" s="116" t="s">
        <v>111</v>
      </c>
      <c r="K13" s="380">
        <f>'prot.  4'!S22</f>
        <v>4</v>
      </c>
      <c r="L13" s="379">
        <f>'prot.  4'!T22</f>
        <v>68.03</v>
      </c>
      <c r="M13" s="284">
        <f>'prot.  4'!U22</f>
        <v>0</v>
      </c>
      <c r="N13" s="386">
        <f>'prot.  4'!V22</f>
        <v>4</v>
      </c>
      <c r="O13" s="380"/>
      <c r="P13" s="379"/>
      <c r="Q13" s="284"/>
      <c r="R13" s="381"/>
    </row>
    <row r="14" spans="1:18" x14ac:dyDescent="0.25">
      <c r="A14" s="86">
        <v>10</v>
      </c>
      <c r="B14" s="3" t="s">
        <v>91</v>
      </c>
      <c r="C14" s="3" t="s">
        <v>94</v>
      </c>
      <c r="D14" s="3">
        <v>2003</v>
      </c>
      <c r="E14" s="86" t="s">
        <v>25</v>
      </c>
      <c r="F14" s="3" t="s">
        <v>79</v>
      </c>
      <c r="G14" s="3" t="s">
        <v>190</v>
      </c>
      <c r="H14" s="3" t="s">
        <v>185</v>
      </c>
      <c r="I14" s="3" t="s">
        <v>95</v>
      </c>
      <c r="J14" s="115" t="s">
        <v>93</v>
      </c>
      <c r="K14" s="380">
        <f>'prot.  4'!S17</f>
        <v>8</v>
      </c>
      <c r="L14" s="379">
        <f>'prot.  4'!T17</f>
        <v>76.59</v>
      </c>
      <c r="M14" s="284">
        <f>'prot.  4'!U17</f>
        <v>0</v>
      </c>
      <c r="N14" s="386">
        <f>'prot.  4'!V17</f>
        <v>8</v>
      </c>
      <c r="O14" s="380"/>
      <c r="P14" s="379"/>
      <c r="Q14" s="284"/>
      <c r="R14" s="381"/>
    </row>
    <row r="15" spans="1:18" ht="15.75" thickBot="1" x14ac:dyDescent="0.3">
      <c r="A15" s="316"/>
      <c r="B15" s="403" t="s">
        <v>229</v>
      </c>
      <c r="C15" s="219" t="s">
        <v>271</v>
      </c>
      <c r="D15" s="219"/>
      <c r="E15" s="219"/>
      <c r="F15" s="219"/>
      <c r="G15" s="404"/>
      <c r="H15" s="219"/>
      <c r="I15" s="219"/>
      <c r="J15" s="312" t="s">
        <v>231</v>
      </c>
      <c r="K15" s="382"/>
      <c r="L15" s="383"/>
      <c r="M15" s="384"/>
      <c r="N15" s="387" t="str">
        <f>'prot.  4'!V19</f>
        <v>izsl.</v>
      </c>
      <c r="O15" s="382"/>
      <c r="P15" s="383"/>
      <c r="Q15" s="384"/>
      <c r="R15" s="385"/>
    </row>
    <row r="16" spans="1:18" x14ac:dyDescent="0.25">
      <c r="B16" s="248" t="s">
        <v>66</v>
      </c>
    </row>
    <row r="17" spans="2:2" x14ac:dyDescent="0.25">
      <c r="B17" s="248" t="s">
        <v>68</v>
      </c>
    </row>
  </sheetData>
  <sortState ref="A13:R15">
    <sortCondition ref="N13:N15"/>
    <sortCondition ref="L13:L15"/>
  </sortState>
  <pageMargins left="0.70866141732283472" right="0.70866141732283472" top="0.74803149606299213" bottom="0.74803149606299213" header="0.31496062992125984" footer="0.31496062992125984"/>
  <pageSetup paperSize="9" scale="9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8"/>
  <sheetViews>
    <sheetView topLeftCell="A10" zoomScaleNormal="100" workbookViewId="0">
      <selection activeCell="D26" sqref="D26:V28"/>
    </sheetView>
  </sheetViews>
  <sheetFormatPr defaultRowHeight="12.75" x14ac:dyDescent="0.2"/>
  <cols>
    <col min="1" max="1" width="1.140625" style="11" customWidth="1"/>
    <col min="2" max="2" width="3.42578125" style="12" customWidth="1"/>
    <col min="3" max="3" width="18.5703125" style="11" customWidth="1"/>
    <col min="4" max="4" width="14.7109375" style="11" customWidth="1"/>
    <col min="5" max="5" width="15.85546875" style="11" customWidth="1"/>
    <col min="6" max="6" width="4.5703125" style="15" customWidth="1"/>
    <col min="7" max="9" width="4.5703125" style="12" customWidth="1"/>
    <col min="10" max="10" width="4.5703125" style="11" customWidth="1"/>
    <col min="11" max="11" width="4.5703125" style="12" customWidth="1"/>
    <col min="12" max="18" width="4.5703125" style="11" customWidth="1"/>
    <col min="19" max="19" width="5.28515625" style="11" customWidth="1"/>
    <col min="20" max="22" width="6" style="11" customWidth="1"/>
    <col min="23" max="23" width="9.140625" style="391"/>
    <col min="24" max="256" width="9.140625" style="11"/>
    <col min="257" max="257" width="5.7109375" style="11" customWidth="1"/>
    <col min="258" max="258" width="4.42578125" style="11" customWidth="1"/>
    <col min="259" max="259" width="20.42578125" style="11" customWidth="1"/>
    <col min="260" max="260" width="17.140625" style="11" customWidth="1"/>
    <col min="261" max="261" width="15.85546875" style="11" customWidth="1"/>
    <col min="262" max="274" width="5.28515625" style="11" customWidth="1"/>
    <col min="275" max="275" width="6.5703125" style="11" customWidth="1"/>
    <col min="276" max="276" width="6.28515625" style="11" customWidth="1"/>
    <col min="277" max="277" width="6.7109375" style="11" customWidth="1"/>
    <col min="278" max="278" width="7.7109375" style="11" customWidth="1"/>
    <col min="279" max="512" width="9.140625" style="11"/>
    <col min="513" max="513" width="5.7109375" style="11" customWidth="1"/>
    <col min="514" max="514" width="4.42578125" style="11" customWidth="1"/>
    <col min="515" max="515" width="20.42578125" style="11" customWidth="1"/>
    <col min="516" max="516" width="17.140625" style="11" customWidth="1"/>
    <col min="517" max="517" width="15.85546875" style="11" customWidth="1"/>
    <col min="518" max="530" width="5.28515625" style="11" customWidth="1"/>
    <col min="531" max="531" width="6.5703125" style="11" customWidth="1"/>
    <col min="532" max="532" width="6.28515625" style="11" customWidth="1"/>
    <col min="533" max="533" width="6.7109375" style="11" customWidth="1"/>
    <col min="534" max="534" width="7.7109375" style="11" customWidth="1"/>
    <col min="535" max="768" width="9.140625" style="11"/>
    <col min="769" max="769" width="5.7109375" style="11" customWidth="1"/>
    <col min="770" max="770" width="4.42578125" style="11" customWidth="1"/>
    <col min="771" max="771" width="20.42578125" style="11" customWidth="1"/>
    <col min="772" max="772" width="17.140625" style="11" customWidth="1"/>
    <col min="773" max="773" width="15.85546875" style="11" customWidth="1"/>
    <col min="774" max="786" width="5.28515625" style="11" customWidth="1"/>
    <col min="787" max="787" width="6.5703125" style="11" customWidth="1"/>
    <col min="788" max="788" width="6.28515625" style="11" customWidth="1"/>
    <col min="789" max="789" width="6.7109375" style="11" customWidth="1"/>
    <col min="790" max="790" width="7.7109375" style="11" customWidth="1"/>
    <col min="791" max="1024" width="9.140625" style="11"/>
    <col min="1025" max="1025" width="5.7109375" style="11" customWidth="1"/>
    <col min="1026" max="1026" width="4.42578125" style="11" customWidth="1"/>
    <col min="1027" max="1027" width="20.42578125" style="11" customWidth="1"/>
    <col min="1028" max="1028" width="17.140625" style="11" customWidth="1"/>
    <col min="1029" max="1029" width="15.85546875" style="11" customWidth="1"/>
    <col min="1030" max="1042" width="5.28515625" style="11" customWidth="1"/>
    <col min="1043" max="1043" width="6.5703125" style="11" customWidth="1"/>
    <col min="1044" max="1044" width="6.28515625" style="11" customWidth="1"/>
    <col min="1045" max="1045" width="6.7109375" style="11" customWidth="1"/>
    <col min="1046" max="1046" width="7.7109375" style="11" customWidth="1"/>
    <col min="1047" max="1280" width="9.140625" style="11"/>
    <col min="1281" max="1281" width="5.7109375" style="11" customWidth="1"/>
    <col min="1282" max="1282" width="4.42578125" style="11" customWidth="1"/>
    <col min="1283" max="1283" width="20.42578125" style="11" customWidth="1"/>
    <col min="1284" max="1284" width="17.140625" style="11" customWidth="1"/>
    <col min="1285" max="1285" width="15.85546875" style="11" customWidth="1"/>
    <col min="1286" max="1298" width="5.28515625" style="11" customWidth="1"/>
    <col min="1299" max="1299" width="6.5703125" style="11" customWidth="1"/>
    <col min="1300" max="1300" width="6.28515625" style="11" customWidth="1"/>
    <col min="1301" max="1301" width="6.7109375" style="11" customWidth="1"/>
    <col min="1302" max="1302" width="7.7109375" style="11" customWidth="1"/>
    <col min="1303" max="1536" width="9.140625" style="11"/>
    <col min="1537" max="1537" width="5.7109375" style="11" customWidth="1"/>
    <col min="1538" max="1538" width="4.42578125" style="11" customWidth="1"/>
    <col min="1539" max="1539" width="20.42578125" style="11" customWidth="1"/>
    <col min="1540" max="1540" width="17.140625" style="11" customWidth="1"/>
    <col min="1541" max="1541" width="15.85546875" style="11" customWidth="1"/>
    <col min="1542" max="1554" width="5.28515625" style="11" customWidth="1"/>
    <col min="1555" max="1555" width="6.5703125" style="11" customWidth="1"/>
    <col min="1556" max="1556" width="6.28515625" style="11" customWidth="1"/>
    <col min="1557" max="1557" width="6.7109375" style="11" customWidth="1"/>
    <col min="1558" max="1558" width="7.7109375" style="11" customWidth="1"/>
    <col min="1559" max="1792" width="9.140625" style="11"/>
    <col min="1793" max="1793" width="5.7109375" style="11" customWidth="1"/>
    <col min="1794" max="1794" width="4.42578125" style="11" customWidth="1"/>
    <col min="1795" max="1795" width="20.42578125" style="11" customWidth="1"/>
    <col min="1796" max="1796" width="17.140625" style="11" customWidth="1"/>
    <col min="1797" max="1797" width="15.85546875" style="11" customWidth="1"/>
    <col min="1798" max="1810" width="5.28515625" style="11" customWidth="1"/>
    <col min="1811" max="1811" width="6.5703125" style="11" customWidth="1"/>
    <col min="1812" max="1812" width="6.28515625" style="11" customWidth="1"/>
    <col min="1813" max="1813" width="6.7109375" style="11" customWidth="1"/>
    <col min="1814" max="1814" width="7.7109375" style="11" customWidth="1"/>
    <col min="1815" max="2048" width="9.140625" style="11"/>
    <col min="2049" max="2049" width="5.7109375" style="11" customWidth="1"/>
    <col min="2050" max="2050" width="4.42578125" style="11" customWidth="1"/>
    <col min="2051" max="2051" width="20.42578125" style="11" customWidth="1"/>
    <col min="2052" max="2052" width="17.140625" style="11" customWidth="1"/>
    <col min="2053" max="2053" width="15.85546875" style="11" customWidth="1"/>
    <col min="2054" max="2066" width="5.28515625" style="11" customWidth="1"/>
    <col min="2067" max="2067" width="6.5703125" style="11" customWidth="1"/>
    <col min="2068" max="2068" width="6.28515625" style="11" customWidth="1"/>
    <col min="2069" max="2069" width="6.7109375" style="11" customWidth="1"/>
    <col min="2070" max="2070" width="7.7109375" style="11" customWidth="1"/>
    <col min="2071" max="2304" width="9.140625" style="11"/>
    <col min="2305" max="2305" width="5.7109375" style="11" customWidth="1"/>
    <col min="2306" max="2306" width="4.42578125" style="11" customWidth="1"/>
    <col min="2307" max="2307" width="20.42578125" style="11" customWidth="1"/>
    <col min="2308" max="2308" width="17.140625" style="11" customWidth="1"/>
    <col min="2309" max="2309" width="15.85546875" style="11" customWidth="1"/>
    <col min="2310" max="2322" width="5.28515625" style="11" customWidth="1"/>
    <col min="2323" max="2323" width="6.5703125" style="11" customWidth="1"/>
    <col min="2324" max="2324" width="6.28515625" style="11" customWidth="1"/>
    <col min="2325" max="2325" width="6.7109375" style="11" customWidth="1"/>
    <col min="2326" max="2326" width="7.7109375" style="11" customWidth="1"/>
    <col min="2327" max="2560" width="9.140625" style="11"/>
    <col min="2561" max="2561" width="5.7109375" style="11" customWidth="1"/>
    <col min="2562" max="2562" width="4.42578125" style="11" customWidth="1"/>
    <col min="2563" max="2563" width="20.42578125" style="11" customWidth="1"/>
    <col min="2564" max="2564" width="17.140625" style="11" customWidth="1"/>
    <col min="2565" max="2565" width="15.85546875" style="11" customWidth="1"/>
    <col min="2566" max="2578" width="5.28515625" style="11" customWidth="1"/>
    <col min="2579" max="2579" width="6.5703125" style="11" customWidth="1"/>
    <col min="2580" max="2580" width="6.28515625" style="11" customWidth="1"/>
    <col min="2581" max="2581" width="6.7109375" style="11" customWidth="1"/>
    <col min="2582" max="2582" width="7.7109375" style="11" customWidth="1"/>
    <col min="2583" max="2816" width="9.140625" style="11"/>
    <col min="2817" max="2817" width="5.7109375" style="11" customWidth="1"/>
    <col min="2818" max="2818" width="4.42578125" style="11" customWidth="1"/>
    <col min="2819" max="2819" width="20.42578125" style="11" customWidth="1"/>
    <col min="2820" max="2820" width="17.140625" style="11" customWidth="1"/>
    <col min="2821" max="2821" width="15.85546875" style="11" customWidth="1"/>
    <col min="2822" max="2834" width="5.28515625" style="11" customWidth="1"/>
    <col min="2835" max="2835" width="6.5703125" style="11" customWidth="1"/>
    <col min="2836" max="2836" width="6.28515625" style="11" customWidth="1"/>
    <col min="2837" max="2837" width="6.7109375" style="11" customWidth="1"/>
    <col min="2838" max="2838" width="7.7109375" style="11" customWidth="1"/>
    <col min="2839" max="3072" width="9.140625" style="11"/>
    <col min="3073" max="3073" width="5.7109375" style="11" customWidth="1"/>
    <col min="3074" max="3074" width="4.42578125" style="11" customWidth="1"/>
    <col min="3075" max="3075" width="20.42578125" style="11" customWidth="1"/>
    <col min="3076" max="3076" width="17.140625" style="11" customWidth="1"/>
    <col min="3077" max="3077" width="15.85546875" style="11" customWidth="1"/>
    <col min="3078" max="3090" width="5.28515625" style="11" customWidth="1"/>
    <col min="3091" max="3091" width="6.5703125" style="11" customWidth="1"/>
    <col min="3092" max="3092" width="6.28515625" style="11" customWidth="1"/>
    <col min="3093" max="3093" width="6.7109375" style="11" customWidth="1"/>
    <col min="3094" max="3094" width="7.7109375" style="11" customWidth="1"/>
    <col min="3095" max="3328" width="9.140625" style="11"/>
    <col min="3329" max="3329" width="5.7109375" style="11" customWidth="1"/>
    <col min="3330" max="3330" width="4.42578125" style="11" customWidth="1"/>
    <col min="3331" max="3331" width="20.42578125" style="11" customWidth="1"/>
    <col min="3332" max="3332" width="17.140625" style="11" customWidth="1"/>
    <col min="3333" max="3333" width="15.85546875" style="11" customWidth="1"/>
    <col min="3334" max="3346" width="5.28515625" style="11" customWidth="1"/>
    <col min="3347" max="3347" width="6.5703125" style="11" customWidth="1"/>
    <col min="3348" max="3348" width="6.28515625" style="11" customWidth="1"/>
    <col min="3349" max="3349" width="6.7109375" style="11" customWidth="1"/>
    <col min="3350" max="3350" width="7.7109375" style="11" customWidth="1"/>
    <col min="3351" max="3584" width="9.140625" style="11"/>
    <col min="3585" max="3585" width="5.7109375" style="11" customWidth="1"/>
    <col min="3586" max="3586" width="4.42578125" style="11" customWidth="1"/>
    <col min="3587" max="3587" width="20.42578125" style="11" customWidth="1"/>
    <col min="3588" max="3588" width="17.140625" style="11" customWidth="1"/>
    <col min="3589" max="3589" width="15.85546875" style="11" customWidth="1"/>
    <col min="3590" max="3602" width="5.28515625" style="11" customWidth="1"/>
    <col min="3603" max="3603" width="6.5703125" style="11" customWidth="1"/>
    <col min="3604" max="3604" width="6.28515625" style="11" customWidth="1"/>
    <col min="3605" max="3605" width="6.7109375" style="11" customWidth="1"/>
    <col min="3606" max="3606" width="7.7109375" style="11" customWidth="1"/>
    <col min="3607" max="3840" width="9.140625" style="11"/>
    <col min="3841" max="3841" width="5.7109375" style="11" customWidth="1"/>
    <col min="3842" max="3842" width="4.42578125" style="11" customWidth="1"/>
    <col min="3843" max="3843" width="20.42578125" style="11" customWidth="1"/>
    <col min="3844" max="3844" width="17.140625" style="11" customWidth="1"/>
    <col min="3845" max="3845" width="15.85546875" style="11" customWidth="1"/>
    <col min="3846" max="3858" width="5.28515625" style="11" customWidth="1"/>
    <col min="3859" max="3859" width="6.5703125" style="11" customWidth="1"/>
    <col min="3860" max="3860" width="6.28515625" style="11" customWidth="1"/>
    <col min="3861" max="3861" width="6.7109375" style="11" customWidth="1"/>
    <col min="3862" max="3862" width="7.7109375" style="11" customWidth="1"/>
    <col min="3863" max="4096" width="9.140625" style="11"/>
    <col min="4097" max="4097" width="5.7109375" style="11" customWidth="1"/>
    <col min="4098" max="4098" width="4.42578125" style="11" customWidth="1"/>
    <col min="4099" max="4099" width="20.42578125" style="11" customWidth="1"/>
    <col min="4100" max="4100" width="17.140625" style="11" customWidth="1"/>
    <col min="4101" max="4101" width="15.85546875" style="11" customWidth="1"/>
    <col min="4102" max="4114" width="5.28515625" style="11" customWidth="1"/>
    <col min="4115" max="4115" width="6.5703125" style="11" customWidth="1"/>
    <col min="4116" max="4116" width="6.28515625" style="11" customWidth="1"/>
    <col min="4117" max="4117" width="6.7109375" style="11" customWidth="1"/>
    <col min="4118" max="4118" width="7.7109375" style="11" customWidth="1"/>
    <col min="4119" max="4352" width="9.140625" style="11"/>
    <col min="4353" max="4353" width="5.7109375" style="11" customWidth="1"/>
    <col min="4354" max="4354" width="4.42578125" style="11" customWidth="1"/>
    <col min="4355" max="4355" width="20.42578125" style="11" customWidth="1"/>
    <col min="4356" max="4356" width="17.140625" style="11" customWidth="1"/>
    <col min="4357" max="4357" width="15.85546875" style="11" customWidth="1"/>
    <col min="4358" max="4370" width="5.28515625" style="11" customWidth="1"/>
    <col min="4371" max="4371" width="6.5703125" style="11" customWidth="1"/>
    <col min="4372" max="4372" width="6.28515625" style="11" customWidth="1"/>
    <col min="4373" max="4373" width="6.7109375" style="11" customWidth="1"/>
    <col min="4374" max="4374" width="7.7109375" style="11" customWidth="1"/>
    <col min="4375" max="4608" width="9.140625" style="11"/>
    <col min="4609" max="4609" width="5.7109375" style="11" customWidth="1"/>
    <col min="4610" max="4610" width="4.42578125" style="11" customWidth="1"/>
    <col min="4611" max="4611" width="20.42578125" style="11" customWidth="1"/>
    <col min="4612" max="4612" width="17.140625" style="11" customWidth="1"/>
    <col min="4613" max="4613" width="15.85546875" style="11" customWidth="1"/>
    <col min="4614" max="4626" width="5.28515625" style="11" customWidth="1"/>
    <col min="4627" max="4627" width="6.5703125" style="11" customWidth="1"/>
    <col min="4628" max="4628" width="6.28515625" style="11" customWidth="1"/>
    <col min="4629" max="4629" width="6.7109375" style="11" customWidth="1"/>
    <col min="4630" max="4630" width="7.7109375" style="11" customWidth="1"/>
    <col min="4631" max="4864" width="9.140625" style="11"/>
    <col min="4865" max="4865" width="5.7109375" style="11" customWidth="1"/>
    <col min="4866" max="4866" width="4.42578125" style="11" customWidth="1"/>
    <col min="4867" max="4867" width="20.42578125" style="11" customWidth="1"/>
    <col min="4868" max="4868" width="17.140625" style="11" customWidth="1"/>
    <col min="4869" max="4869" width="15.85546875" style="11" customWidth="1"/>
    <col min="4870" max="4882" width="5.28515625" style="11" customWidth="1"/>
    <col min="4883" max="4883" width="6.5703125" style="11" customWidth="1"/>
    <col min="4884" max="4884" width="6.28515625" style="11" customWidth="1"/>
    <col min="4885" max="4885" width="6.7109375" style="11" customWidth="1"/>
    <col min="4886" max="4886" width="7.7109375" style="11" customWidth="1"/>
    <col min="4887" max="5120" width="9.140625" style="11"/>
    <col min="5121" max="5121" width="5.7109375" style="11" customWidth="1"/>
    <col min="5122" max="5122" width="4.42578125" style="11" customWidth="1"/>
    <col min="5123" max="5123" width="20.42578125" style="11" customWidth="1"/>
    <col min="5124" max="5124" width="17.140625" style="11" customWidth="1"/>
    <col min="5125" max="5125" width="15.85546875" style="11" customWidth="1"/>
    <col min="5126" max="5138" width="5.28515625" style="11" customWidth="1"/>
    <col min="5139" max="5139" width="6.5703125" style="11" customWidth="1"/>
    <col min="5140" max="5140" width="6.28515625" style="11" customWidth="1"/>
    <col min="5141" max="5141" width="6.7109375" style="11" customWidth="1"/>
    <col min="5142" max="5142" width="7.7109375" style="11" customWidth="1"/>
    <col min="5143" max="5376" width="9.140625" style="11"/>
    <col min="5377" max="5377" width="5.7109375" style="11" customWidth="1"/>
    <col min="5378" max="5378" width="4.42578125" style="11" customWidth="1"/>
    <col min="5379" max="5379" width="20.42578125" style="11" customWidth="1"/>
    <col min="5380" max="5380" width="17.140625" style="11" customWidth="1"/>
    <col min="5381" max="5381" width="15.85546875" style="11" customWidth="1"/>
    <col min="5382" max="5394" width="5.28515625" style="11" customWidth="1"/>
    <col min="5395" max="5395" width="6.5703125" style="11" customWidth="1"/>
    <col min="5396" max="5396" width="6.28515625" style="11" customWidth="1"/>
    <col min="5397" max="5397" width="6.7109375" style="11" customWidth="1"/>
    <col min="5398" max="5398" width="7.7109375" style="11" customWidth="1"/>
    <col min="5399" max="5632" width="9.140625" style="11"/>
    <col min="5633" max="5633" width="5.7109375" style="11" customWidth="1"/>
    <col min="5634" max="5634" width="4.42578125" style="11" customWidth="1"/>
    <col min="5635" max="5635" width="20.42578125" style="11" customWidth="1"/>
    <col min="5636" max="5636" width="17.140625" style="11" customWidth="1"/>
    <col min="5637" max="5637" width="15.85546875" style="11" customWidth="1"/>
    <col min="5638" max="5650" width="5.28515625" style="11" customWidth="1"/>
    <col min="5651" max="5651" width="6.5703125" style="11" customWidth="1"/>
    <col min="5652" max="5652" width="6.28515625" style="11" customWidth="1"/>
    <col min="5653" max="5653" width="6.7109375" style="11" customWidth="1"/>
    <col min="5654" max="5654" width="7.7109375" style="11" customWidth="1"/>
    <col min="5655" max="5888" width="9.140625" style="11"/>
    <col min="5889" max="5889" width="5.7109375" style="11" customWidth="1"/>
    <col min="5890" max="5890" width="4.42578125" style="11" customWidth="1"/>
    <col min="5891" max="5891" width="20.42578125" style="11" customWidth="1"/>
    <col min="5892" max="5892" width="17.140625" style="11" customWidth="1"/>
    <col min="5893" max="5893" width="15.85546875" style="11" customWidth="1"/>
    <col min="5894" max="5906" width="5.28515625" style="11" customWidth="1"/>
    <col min="5907" max="5907" width="6.5703125" style="11" customWidth="1"/>
    <col min="5908" max="5908" width="6.28515625" style="11" customWidth="1"/>
    <col min="5909" max="5909" width="6.7109375" style="11" customWidth="1"/>
    <col min="5910" max="5910" width="7.7109375" style="11" customWidth="1"/>
    <col min="5911" max="6144" width="9.140625" style="11"/>
    <col min="6145" max="6145" width="5.7109375" style="11" customWidth="1"/>
    <col min="6146" max="6146" width="4.42578125" style="11" customWidth="1"/>
    <col min="6147" max="6147" width="20.42578125" style="11" customWidth="1"/>
    <col min="6148" max="6148" width="17.140625" style="11" customWidth="1"/>
    <col min="6149" max="6149" width="15.85546875" style="11" customWidth="1"/>
    <col min="6150" max="6162" width="5.28515625" style="11" customWidth="1"/>
    <col min="6163" max="6163" width="6.5703125" style="11" customWidth="1"/>
    <col min="6164" max="6164" width="6.28515625" style="11" customWidth="1"/>
    <col min="6165" max="6165" width="6.7109375" style="11" customWidth="1"/>
    <col min="6166" max="6166" width="7.7109375" style="11" customWidth="1"/>
    <col min="6167" max="6400" width="9.140625" style="11"/>
    <col min="6401" max="6401" width="5.7109375" style="11" customWidth="1"/>
    <col min="6402" max="6402" width="4.42578125" style="11" customWidth="1"/>
    <col min="6403" max="6403" width="20.42578125" style="11" customWidth="1"/>
    <col min="6404" max="6404" width="17.140625" style="11" customWidth="1"/>
    <col min="6405" max="6405" width="15.85546875" style="11" customWidth="1"/>
    <col min="6406" max="6418" width="5.28515625" style="11" customWidth="1"/>
    <col min="6419" max="6419" width="6.5703125" style="11" customWidth="1"/>
    <col min="6420" max="6420" width="6.28515625" style="11" customWidth="1"/>
    <col min="6421" max="6421" width="6.7109375" style="11" customWidth="1"/>
    <col min="6422" max="6422" width="7.7109375" style="11" customWidth="1"/>
    <col min="6423" max="6656" width="9.140625" style="11"/>
    <col min="6657" max="6657" width="5.7109375" style="11" customWidth="1"/>
    <col min="6658" max="6658" width="4.42578125" style="11" customWidth="1"/>
    <col min="6659" max="6659" width="20.42578125" style="11" customWidth="1"/>
    <col min="6660" max="6660" width="17.140625" style="11" customWidth="1"/>
    <col min="6661" max="6661" width="15.85546875" style="11" customWidth="1"/>
    <col min="6662" max="6674" width="5.28515625" style="11" customWidth="1"/>
    <col min="6675" max="6675" width="6.5703125" style="11" customWidth="1"/>
    <col min="6676" max="6676" width="6.28515625" style="11" customWidth="1"/>
    <col min="6677" max="6677" width="6.7109375" style="11" customWidth="1"/>
    <col min="6678" max="6678" width="7.7109375" style="11" customWidth="1"/>
    <col min="6679" max="6912" width="9.140625" style="11"/>
    <col min="6913" max="6913" width="5.7109375" style="11" customWidth="1"/>
    <col min="6914" max="6914" width="4.42578125" style="11" customWidth="1"/>
    <col min="6915" max="6915" width="20.42578125" style="11" customWidth="1"/>
    <col min="6916" max="6916" width="17.140625" style="11" customWidth="1"/>
    <col min="6917" max="6917" width="15.85546875" style="11" customWidth="1"/>
    <col min="6918" max="6930" width="5.28515625" style="11" customWidth="1"/>
    <col min="6931" max="6931" width="6.5703125" style="11" customWidth="1"/>
    <col min="6932" max="6932" width="6.28515625" style="11" customWidth="1"/>
    <col min="6933" max="6933" width="6.7109375" style="11" customWidth="1"/>
    <col min="6934" max="6934" width="7.7109375" style="11" customWidth="1"/>
    <col min="6935" max="7168" width="9.140625" style="11"/>
    <col min="7169" max="7169" width="5.7109375" style="11" customWidth="1"/>
    <col min="7170" max="7170" width="4.42578125" style="11" customWidth="1"/>
    <col min="7171" max="7171" width="20.42578125" style="11" customWidth="1"/>
    <col min="7172" max="7172" width="17.140625" style="11" customWidth="1"/>
    <col min="7173" max="7173" width="15.85546875" style="11" customWidth="1"/>
    <col min="7174" max="7186" width="5.28515625" style="11" customWidth="1"/>
    <col min="7187" max="7187" width="6.5703125" style="11" customWidth="1"/>
    <col min="7188" max="7188" width="6.28515625" style="11" customWidth="1"/>
    <col min="7189" max="7189" width="6.7109375" style="11" customWidth="1"/>
    <col min="7190" max="7190" width="7.7109375" style="11" customWidth="1"/>
    <col min="7191" max="7424" width="9.140625" style="11"/>
    <col min="7425" max="7425" width="5.7109375" style="11" customWidth="1"/>
    <col min="7426" max="7426" width="4.42578125" style="11" customWidth="1"/>
    <col min="7427" max="7427" width="20.42578125" style="11" customWidth="1"/>
    <col min="7428" max="7428" width="17.140625" style="11" customWidth="1"/>
    <col min="7429" max="7429" width="15.85546875" style="11" customWidth="1"/>
    <col min="7430" max="7442" width="5.28515625" style="11" customWidth="1"/>
    <col min="7443" max="7443" width="6.5703125" style="11" customWidth="1"/>
    <col min="7444" max="7444" width="6.28515625" style="11" customWidth="1"/>
    <col min="7445" max="7445" width="6.7109375" style="11" customWidth="1"/>
    <col min="7446" max="7446" width="7.7109375" style="11" customWidth="1"/>
    <col min="7447" max="7680" width="9.140625" style="11"/>
    <col min="7681" max="7681" width="5.7109375" style="11" customWidth="1"/>
    <col min="7682" max="7682" width="4.42578125" style="11" customWidth="1"/>
    <col min="7683" max="7683" width="20.42578125" style="11" customWidth="1"/>
    <col min="7684" max="7684" width="17.140625" style="11" customWidth="1"/>
    <col min="7685" max="7685" width="15.85546875" style="11" customWidth="1"/>
    <col min="7686" max="7698" width="5.28515625" style="11" customWidth="1"/>
    <col min="7699" max="7699" width="6.5703125" style="11" customWidth="1"/>
    <col min="7700" max="7700" width="6.28515625" style="11" customWidth="1"/>
    <col min="7701" max="7701" width="6.7109375" style="11" customWidth="1"/>
    <col min="7702" max="7702" width="7.7109375" style="11" customWidth="1"/>
    <col min="7703" max="7936" width="9.140625" style="11"/>
    <col min="7937" max="7937" width="5.7109375" style="11" customWidth="1"/>
    <col min="7938" max="7938" width="4.42578125" style="11" customWidth="1"/>
    <col min="7939" max="7939" width="20.42578125" style="11" customWidth="1"/>
    <col min="7940" max="7940" width="17.140625" style="11" customWidth="1"/>
    <col min="7941" max="7941" width="15.85546875" style="11" customWidth="1"/>
    <col min="7942" max="7954" width="5.28515625" style="11" customWidth="1"/>
    <col min="7955" max="7955" width="6.5703125" style="11" customWidth="1"/>
    <col min="7956" max="7956" width="6.28515625" style="11" customWidth="1"/>
    <col min="7957" max="7957" width="6.7109375" style="11" customWidth="1"/>
    <col min="7958" max="7958" width="7.7109375" style="11" customWidth="1"/>
    <col min="7959" max="8192" width="9.140625" style="11"/>
    <col min="8193" max="8193" width="5.7109375" style="11" customWidth="1"/>
    <col min="8194" max="8194" width="4.42578125" style="11" customWidth="1"/>
    <col min="8195" max="8195" width="20.42578125" style="11" customWidth="1"/>
    <col min="8196" max="8196" width="17.140625" style="11" customWidth="1"/>
    <col min="8197" max="8197" width="15.85546875" style="11" customWidth="1"/>
    <col min="8198" max="8210" width="5.28515625" style="11" customWidth="1"/>
    <col min="8211" max="8211" width="6.5703125" style="11" customWidth="1"/>
    <col min="8212" max="8212" width="6.28515625" style="11" customWidth="1"/>
    <col min="8213" max="8213" width="6.7109375" style="11" customWidth="1"/>
    <col min="8214" max="8214" width="7.7109375" style="11" customWidth="1"/>
    <col min="8215" max="8448" width="9.140625" style="11"/>
    <col min="8449" max="8449" width="5.7109375" style="11" customWidth="1"/>
    <col min="8450" max="8450" width="4.42578125" style="11" customWidth="1"/>
    <col min="8451" max="8451" width="20.42578125" style="11" customWidth="1"/>
    <col min="8452" max="8452" width="17.140625" style="11" customWidth="1"/>
    <col min="8453" max="8453" width="15.85546875" style="11" customWidth="1"/>
    <col min="8454" max="8466" width="5.28515625" style="11" customWidth="1"/>
    <col min="8467" max="8467" width="6.5703125" style="11" customWidth="1"/>
    <col min="8468" max="8468" width="6.28515625" style="11" customWidth="1"/>
    <col min="8469" max="8469" width="6.7109375" style="11" customWidth="1"/>
    <col min="8470" max="8470" width="7.7109375" style="11" customWidth="1"/>
    <col min="8471" max="8704" width="9.140625" style="11"/>
    <col min="8705" max="8705" width="5.7109375" style="11" customWidth="1"/>
    <col min="8706" max="8706" width="4.42578125" style="11" customWidth="1"/>
    <col min="8707" max="8707" width="20.42578125" style="11" customWidth="1"/>
    <col min="8708" max="8708" width="17.140625" style="11" customWidth="1"/>
    <col min="8709" max="8709" width="15.85546875" style="11" customWidth="1"/>
    <col min="8710" max="8722" width="5.28515625" style="11" customWidth="1"/>
    <col min="8723" max="8723" width="6.5703125" style="11" customWidth="1"/>
    <col min="8724" max="8724" width="6.28515625" style="11" customWidth="1"/>
    <col min="8725" max="8725" width="6.7109375" style="11" customWidth="1"/>
    <col min="8726" max="8726" width="7.7109375" style="11" customWidth="1"/>
    <col min="8727" max="8960" width="9.140625" style="11"/>
    <col min="8961" max="8961" width="5.7109375" style="11" customWidth="1"/>
    <col min="8962" max="8962" width="4.42578125" style="11" customWidth="1"/>
    <col min="8963" max="8963" width="20.42578125" style="11" customWidth="1"/>
    <col min="8964" max="8964" width="17.140625" style="11" customWidth="1"/>
    <col min="8965" max="8965" width="15.85546875" style="11" customWidth="1"/>
    <col min="8966" max="8978" width="5.28515625" style="11" customWidth="1"/>
    <col min="8979" max="8979" width="6.5703125" style="11" customWidth="1"/>
    <col min="8980" max="8980" width="6.28515625" style="11" customWidth="1"/>
    <col min="8981" max="8981" width="6.7109375" style="11" customWidth="1"/>
    <col min="8982" max="8982" width="7.7109375" style="11" customWidth="1"/>
    <col min="8983" max="9216" width="9.140625" style="11"/>
    <col min="9217" max="9217" width="5.7109375" style="11" customWidth="1"/>
    <col min="9218" max="9218" width="4.42578125" style="11" customWidth="1"/>
    <col min="9219" max="9219" width="20.42578125" style="11" customWidth="1"/>
    <col min="9220" max="9220" width="17.140625" style="11" customWidth="1"/>
    <col min="9221" max="9221" width="15.85546875" style="11" customWidth="1"/>
    <col min="9222" max="9234" width="5.28515625" style="11" customWidth="1"/>
    <col min="9235" max="9235" width="6.5703125" style="11" customWidth="1"/>
    <col min="9236" max="9236" width="6.28515625" style="11" customWidth="1"/>
    <col min="9237" max="9237" width="6.7109375" style="11" customWidth="1"/>
    <col min="9238" max="9238" width="7.7109375" style="11" customWidth="1"/>
    <col min="9239" max="9472" width="9.140625" style="11"/>
    <col min="9473" max="9473" width="5.7109375" style="11" customWidth="1"/>
    <col min="9474" max="9474" width="4.42578125" style="11" customWidth="1"/>
    <col min="9475" max="9475" width="20.42578125" style="11" customWidth="1"/>
    <col min="9476" max="9476" width="17.140625" style="11" customWidth="1"/>
    <col min="9477" max="9477" width="15.85546875" style="11" customWidth="1"/>
    <col min="9478" max="9490" width="5.28515625" style="11" customWidth="1"/>
    <col min="9491" max="9491" width="6.5703125" style="11" customWidth="1"/>
    <col min="9492" max="9492" width="6.28515625" style="11" customWidth="1"/>
    <col min="9493" max="9493" width="6.7109375" style="11" customWidth="1"/>
    <col min="9494" max="9494" width="7.7109375" style="11" customWidth="1"/>
    <col min="9495" max="9728" width="9.140625" style="11"/>
    <col min="9729" max="9729" width="5.7109375" style="11" customWidth="1"/>
    <col min="9730" max="9730" width="4.42578125" style="11" customWidth="1"/>
    <col min="9731" max="9731" width="20.42578125" style="11" customWidth="1"/>
    <col min="9732" max="9732" width="17.140625" style="11" customWidth="1"/>
    <col min="9733" max="9733" width="15.85546875" style="11" customWidth="1"/>
    <col min="9734" max="9746" width="5.28515625" style="11" customWidth="1"/>
    <col min="9747" max="9747" width="6.5703125" style="11" customWidth="1"/>
    <col min="9748" max="9748" width="6.28515625" style="11" customWidth="1"/>
    <col min="9749" max="9749" width="6.7109375" style="11" customWidth="1"/>
    <col min="9750" max="9750" width="7.7109375" style="11" customWidth="1"/>
    <col min="9751" max="9984" width="9.140625" style="11"/>
    <col min="9985" max="9985" width="5.7109375" style="11" customWidth="1"/>
    <col min="9986" max="9986" width="4.42578125" style="11" customWidth="1"/>
    <col min="9987" max="9987" width="20.42578125" style="11" customWidth="1"/>
    <col min="9988" max="9988" width="17.140625" style="11" customWidth="1"/>
    <col min="9989" max="9989" width="15.85546875" style="11" customWidth="1"/>
    <col min="9990" max="10002" width="5.28515625" style="11" customWidth="1"/>
    <col min="10003" max="10003" width="6.5703125" style="11" customWidth="1"/>
    <col min="10004" max="10004" width="6.28515625" style="11" customWidth="1"/>
    <col min="10005" max="10005" width="6.7109375" style="11" customWidth="1"/>
    <col min="10006" max="10006" width="7.7109375" style="11" customWidth="1"/>
    <col min="10007" max="10240" width="9.140625" style="11"/>
    <col min="10241" max="10241" width="5.7109375" style="11" customWidth="1"/>
    <col min="10242" max="10242" width="4.42578125" style="11" customWidth="1"/>
    <col min="10243" max="10243" width="20.42578125" style="11" customWidth="1"/>
    <col min="10244" max="10244" width="17.140625" style="11" customWidth="1"/>
    <col min="10245" max="10245" width="15.85546875" style="11" customWidth="1"/>
    <col min="10246" max="10258" width="5.28515625" style="11" customWidth="1"/>
    <col min="10259" max="10259" width="6.5703125" style="11" customWidth="1"/>
    <col min="10260" max="10260" width="6.28515625" style="11" customWidth="1"/>
    <col min="10261" max="10261" width="6.7109375" style="11" customWidth="1"/>
    <col min="10262" max="10262" width="7.7109375" style="11" customWidth="1"/>
    <col min="10263" max="10496" width="9.140625" style="11"/>
    <col min="10497" max="10497" width="5.7109375" style="11" customWidth="1"/>
    <col min="10498" max="10498" width="4.42578125" style="11" customWidth="1"/>
    <col min="10499" max="10499" width="20.42578125" style="11" customWidth="1"/>
    <col min="10500" max="10500" width="17.140625" style="11" customWidth="1"/>
    <col min="10501" max="10501" width="15.85546875" style="11" customWidth="1"/>
    <col min="10502" max="10514" width="5.28515625" style="11" customWidth="1"/>
    <col min="10515" max="10515" width="6.5703125" style="11" customWidth="1"/>
    <col min="10516" max="10516" width="6.28515625" style="11" customWidth="1"/>
    <col min="10517" max="10517" width="6.7109375" style="11" customWidth="1"/>
    <col min="10518" max="10518" width="7.7109375" style="11" customWidth="1"/>
    <col min="10519" max="10752" width="9.140625" style="11"/>
    <col min="10753" max="10753" width="5.7109375" style="11" customWidth="1"/>
    <col min="10754" max="10754" width="4.42578125" style="11" customWidth="1"/>
    <col min="10755" max="10755" width="20.42578125" style="11" customWidth="1"/>
    <col min="10756" max="10756" width="17.140625" style="11" customWidth="1"/>
    <col min="10757" max="10757" width="15.85546875" style="11" customWidth="1"/>
    <col min="10758" max="10770" width="5.28515625" style="11" customWidth="1"/>
    <col min="10771" max="10771" width="6.5703125" style="11" customWidth="1"/>
    <col min="10772" max="10772" width="6.28515625" style="11" customWidth="1"/>
    <col min="10773" max="10773" width="6.7109375" style="11" customWidth="1"/>
    <col min="10774" max="10774" width="7.7109375" style="11" customWidth="1"/>
    <col min="10775" max="11008" width="9.140625" style="11"/>
    <col min="11009" max="11009" width="5.7109375" style="11" customWidth="1"/>
    <col min="11010" max="11010" width="4.42578125" style="11" customWidth="1"/>
    <col min="11011" max="11011" width="20.42578125" style="11" customWidth="1"/>
    <col min="11012" max="11012" width="17.140625" style="11" customWidth="1"/>
    <col min="11013" max="11013" width="15.85546875" style="11" customWidth="1"/>
    <col min="11014" max="11026" width="5.28515625" style="11" customWidth="1"/>
    <col min="11027" max="11027" width="6.5703125" style="11" customWidth="1"/>
    <col min="11028" max="11028" width="6.28515625" style="11" customWidth="1"/>
    <col min="11029" max="11029" width="6.7109375" style="11" customWidth="1"/>
    <col min="11030" max="11030" width="7.7109375" style="11" customWidth="1"/>
    <col min="11031" max="11264" width="9.140625" style="11"/>
    <col min="11265" max="11265" width="5.7109375" style="11" customWidth="1"/>
    <col min="11266" max="11266" width="4.42578125" style="11" customWidth="1"/>
    <col min="11267" max="11267" width="20.42578125" style="11" customWidth="1"/>
    <col min="11268" max="11268" width="17.140625" style="11" customWidth="1"/>
    <col min="11269" max="11269" width="15.85546875" style="11" customWidth="1"/>
    <col min="11270" max="11282" width="5.28515625" style="11" customWidth="1"/>
    <col min="11283" max="11283" width="6.5703125" style="11" customWidth="1"/>
    <col min="11284" max="11284" width="6.28515625" style="11" customWidth="1"/>
    <col min="11285" max="11285" width="6.7109375" style="11" customWidth="1"/>
    <col min="11286" max="11286" width="7.7109375" style="11" customWidth="1"/>
    <col min="11287" max="11520" width="9.140625" style="11"/>
    <col min="11521" max="11521" width="5.7109375" style="11" customWidth="1"/>
    <col min="11522" max="11522" width="4.42578125" style="11" customWidth="1"/>
    <col min="11523" max="11523" width="20.42578125" style="11" customWidth="1"/>
    <col min="11524" max="11524" width="17.140625" style="11" customWidth="1"/>
    <col min="11525" max="11525" width="15.85546875" style="11" customWidth="1"/>
    <col min="11526" max="11538" width="5.28515625" style="11" customWidth="1"/>
    <col min="11539" max="11539" width="6.5703125" style="11" customWidth="1"/>
    <col min="11540" max="11540" width="6.28515625" style="11" customWidth="1"/>
    <col min="11541" max="11541" width="6.7109375" style="11" customWidth="1"/>
    <col min="11542" max="11542" width="7.7109375" style="11" customWidth="1"/>
    <col min="11543" max="11776" width="9.140625" style="11"/>
    <col min="11777" max="11777" width="5.7109375" style="11" customWidth="1"/>
    <col min="11778" max="11778" width="4.42578125" style="11" customWidth="1"/>
    <col min="11779" max="11779" width="20.42578125" style="11" customWidth="1"/>
    <col min="11780" max="11780" width="17.140625" style="11" customWidth="1"/>
    <col min="11781" max="11781" width="15.85546875" style="11" customWidth="1"/>
    <col min="11782" max="11794" width="5.28515625" style="11" customWidth="1"/>
    <col min="11795" max="11795" width="6.5703125" style="11" customWidth="1"/>
    <col min="11796" max="11796" width="6.28515625" style="11" customWidth="1"/>
    <col min="11797" max="11797" width="6.7109375" style="11" customWidth="1"/>
    <col min="11798" max="11798" width="7.7109375" style="11" customWidth="1"/>
    <col min="11799" max="12032" width="9.140625" style="11"/>
    <col min="12033" max="12033" width="5.7109375" style="11" customWidth="1"/>
    <col min="12034" max="12034" width="4.42578125" style="11" customWidth="1"/>
    <col min="12035" max="12035" width="20.42578125" style="11" customWidth="1"/>
    <col min="12036" max="12036" width="17.140625" style="11" customWidth="1"/>
    <col min="12037" max="12037" width="15.85546875" style="11" customWidth="1"/>
    <col min="12038" max="12050" width="5.28515625" style="11" customWidth="1"/>
    <col min="12051" max="12051" width="6.5703125" style="11" customWidth="1"/>
    <col min="12052" max="12052" width="6.28515625" style="11" customWidth="1"/>
    <col min="12053" max="12053" width="6.7109375" style="11" customWidth="1"/>
    <col min="12054" max="12054" width="7.7109375" style="11" customWidth="1"/>
    <col min="12055" max="12288" width="9.140625" style="11"/>
    <col min="12289" max="12289" width="5.7109375" style="11" customWidth="1"/>
    <col min="12290" max="12290" width="4.42578125" style="11" customWidth="1"/>
    <col min="12291" max="12291" width="20.42578125" style="11" customWidth="1"/>
    <col min="12292" max="12292" width="17.140625" style="11" customWidth="1"/>
    <col min="12293" max="12293" width="15.85546875" style="11" customWidth="1"/>
    <col min="12294" max="12306" width="5.28515625" style="11" customWidth="1"/>
    <col min="12307" max="12307" width="6.5703125" style="11" customWidth="1"/>
    <col min="12308" max="12308" width="6.28515625" style="11" customWidth="1"/>
    <col min="12309" max="12309" width="6.7109375" style="11" customWidth="1"/>
    <col min="12310" max="12310" width="7.7109375" style="11" customWidth="1"/>
    <col min="12311" max="12544" width="9.140625" style="11"/>
    <col min="12545" max="12545" width="5.7109375" style="11" customWidth="1"/>
    <col min="12546" max="12546" width="4.42578125" style="11" customWidth="1"/>
    <col min="12547" max="12547" width="20.42578125" style="11" customWidth="1"/>
    <col min="12548" max="12548" width="17.140625" style="11" customWidth="1"/>
    <col min="12549" max="12549" width="15.85546875" style="11" customWidth="1"/>
    <col min="12550" max="12562" width="5.28515625" style="11" customWidth="1"/>
    <col min="12563" max="12563" width="6.5703125" style="11" customWidth="1"/>
    <col min="12564" max="12564" width="6.28515625" style="11" customWidth="1"/>
    <col min="12565" max="12565" width="6.7109375" style="11" customWidth="1"/>
    <col min="12566" max="12566" width="7.7109375" style="11" customWidth="1"/>
    <col min="12567" max="12800" width="9.140625" style="11"/>
    <col min="12801" max="12801" width="5.7109375" style="11" customWidth="1"/>
    <col min="12802" max="12802" width="4.42578125" style="11" customWidth="1"/>
    <col min="12803" max="12803" width="20.42578125" style="11" customWidth="1"/>
    <col min="12804" max="12804" width="17.140625" style="11" customWidth="1"/>
    <col min="12805" max="12805" width="15.85546875" style="11" customWidth="1"/>
    <col min="12806" max="12818" width="5.28515625" style="11" customWidth="1"/>
    <col min="12819" max="12819" width="6.5703125" style="11" customWidth="1"/>
    <col min="12820" max="12820" width="6.28515625" style="11" customWidth="1"/>
    <col min="12821" max="12821" width="6.7109375" style="11" customWidth="1"/>
    <col min="12822" max="12822" width="7.7109375" style="11" customWidth="1"/>
    <col min="12823" max="13056" width="9.140625" style="11"/>
    <col min="13057" max="13057" width="5.7109375" style="11" customWidth="1"/>
    <col min="13058" max="13058" width="4.42578125" style="11" customWidth="1"/>
    <col min="13059" max="13059" width="20.42578125" style="11" customWidth="1"/>
    <col min="13060" max="13060" width="17.140625" style="11" customWidth="1"/>
    <col min="13061" max="13061" width="15.85546875" style="11" customWidth="1"/>
    <col min="13062" max="13074" width="5.28515625" style="11" customWidth="1"/>
    <col min="13075" max="13075" width="6.5703125" style="11" customWidth="1"/>
    <col min="13076" max="13076" width="6.28515625" style="11" customWidth="1"/>
    <col min="13077" max="13077" width="6.7109375" style="11" customWidth="1"/>
    <col min="13078" max="13078" width="7.7109375" style="11" customWidth="1"/>
    <col min="13079" max="13312" width="9.140625" style="11"/>
    <col min="13313" max="13313" width="5.7109375" style="11" customWidth="1"/>
    <col min="13314" max="13314" width="4.42578125" style="11" customWidth="1"/>
    <col min="13315" max="13315" width="20.42578125" style="11" customWidth="1"/>
    <col min="13316" max="13316" width="17.140625" style="11" customWidth="1"/>
    <col min="13317" max="13317" width="15.85546875" style="11" customWidth="1"/>
    <col min="13318" max="13330" width="5.28515625" style="11" customWidth="1"/>
    <col min="13331" max="13331" width="6.5703125" style="11" customWidth="1"/>
    <col min="13332" max="13332" width="6.28515625" style="11" customWidth="1"/>
    <col min="13333" max="13333" width="6.7109375" style="11" customWidth="1"/>
    <col min="13334" max="13334" width="7.7109375" style="11" customWidth="1"/>
    <col min="13335" max="13568" width="9.140625" style="11"/>
    <col min="13569" max="13569" width="5.7109375" style="11" customWidth="1"/>
    <col min="13570" max="13570" width="4.42578125" style="11" customWidth="1"/>
    <col min="13571" max="13571" width="20.42578125" style="11" customWidth="1"/>
    <col min="13572" max="13572" width="17.140625" style="11" customWidth="1"/>
    <col min="13573" max="13573" width="15.85546875" style="11" customWidth="1"/>
    <col min="13574" max="13586" width="5.28515625" style="11" customWidth="1"/>
    <col min="13587" max="13587" width="6.5703125" style="11" customWidth="1"/>
    <col min="13588" max="13588" width="6.28515625" style="11" customWidth="1"/>
    <col min="13589" max="13589" width="6.7109375" style="11" customWidth="1"/>
    <col min="13590" max="13590" width="7.7109375" style="11" customWidth="1"/>
    <col min="13591" max="13824" width="9.140625" style="11"/>
    <col min="13825" max="13825" width="5.7109375" style="11" customWidth="1"/>
    <col min="13826" max="13826" width="4.42578125" style="11" customWidth="1"/>
    <col min="13827" max="13827" width="20.42578125" style="11" customWidth="1"/>
    <col min="13828" max="13828" width="17.140625" style="11" customWidth="1"/>
    <col min="13829" max="13829" width="15.85546875" style="11" customWidth="1"/>
    <col min="13830" max="13842" width="5.28515625" style="11" customWidth="1"/>
    <col min="13843" max="13843" width="6.5703125" style="11" customWidth="1"/>
    <col min="13844" max="13844" width="6.28515625" style="11" customWidth="1"/>
    <col min="13845" max="13845" width="6.7109375" style="11" customWidth="1"/>
    <col min="13846" max="13846" width="7.7109375" style="11" customWidth="1"/>
    <col min="13847" max="14080" width="9.140625" style="11"/>
    <col min="14081" max="14081" width="5.7109375" style="11" customWidth="1"/>
    <col min="14082" max="14082" width="4.42578125" style="11" customWidth="1"/>
    <col min="14083" max="14083" width="20.42578125" style="11" customWidth="1"/>
    <col min="14084" max="14084" width="17.140625" style="11" customWidth="1"/>
    <col min="14085" max="14085" width="15.85546875" style="11" customWidth="1"/>
    <col min="14086" max="14098" width="5.28515625" style="11" customWidth="1"/>
    <col min="14099" max="14099" width="6.5703125" style="11" customWidth="1"/>
    <col min="14100" max="14100" width="6.28515625" style="11" customWidth="1"/>
    <col min="14101" max="14101" width="6.7109375" style="11" customWidth="1"/>
    <col min="14102" max="14102" width="7.7109375" style="11" customWidth="1"/>
    <col min="14103" max="14336" width="9.140625" style="11"/>
    <col min="14337" max="14337" width="5.7109375" style="11" customWidth="1"/>
    <col min="14338" max="14338" width="4.42578125" style="11" customWidth="1"/>
    <col min="14339" max="14339" width="20.42578125" style="11" customWidth="1"/>
    <col min="14340" max="14340" width="17.140625" style="11" customWidth="1"/>
    <col min="14341" max="14341" width="15.85546875" style="11" customWidth="1"/>
    <col min="14342" max="14354" width="5.28515625" style="11" customWidth="1"/>
    <col min="14355" max="14355" width="6.5703125" style="11" customWidth="1"/>
    <col min="14356" max="14356" width="6.28515625" style="11" customWidth="1"/>
    <col min="14357" max="14357" width="6.7109375" style="11" customWidth="1"/>
    <col min="14358" max="14358" width="7.7109375" style="11" customWidth="1"/>
    <col min="14359" max="14592" width="9.140625" style="11"/>
    <col min="14593" max="14593" width="5.7109375" style="11" customWidth="1"/>
    <col min="14594" max="14594" width="4.42578125" style="11" customWidth="1"/>
    <col min="14595" max="14595" width="20.42578125" style="11" customWidth="1"/>
    <col min="14596" max="14596" width="17.140625" style="11" customWidth="1"/>
    <col min="14597" max="14597" width="15.85546875" style="11" customWidth="1"/>
    <col min="14598" max="14610" width="5.28515625" style="11" customWidth="1"/>
    <col min="14611" max="14611" width="6.5703125" style="11" customWidth="1"/>
    <col min="14612" max="14612" width="6.28515625" style="11" customWidth="1"/>
    <col min="14613" max="14613" width="6.7109375" style="11" customWidth="1"/>
    <col min="14614" max="14614" width="7.7109375" style="11" customWidth="1"/>
    <col min="14615" max="14848" width="9.140625" style="11"/>
    <col min="14849" max="14849" width="5.7109375" style="11" customWidth="1"/>
    <col min="14850" max="14850" width="4.42578125" style="11" customWidth="1"/>
    <col min="14851" max="14851" width="20.42578125" style="11" customWidth="1"/>
    <col min="14852" max="14852" width="17.140625" style="11" customWidth="1"/>
    <col min="14853" max="14853" width="15.85546875" style="11" customWidth="1"/>
    <col min="14854" max="14866" width="5.28515625" style="11" customWidth="1"/>
    <col min="14867" max="14867" width="6.5703125" style="11" customWidth="1"/>
    <col min="14868" max="14868" width="6.28515625" style="11" customWidth="1"/>
    <col min="14869" max="14869" width="6.7109375" style="11" customWidth="1"/>
    <col min="14870" max="14870" width="7.7109375" style="11" customWidth="1"/>
    <col min="14871" max="15104" width="9.140625" style="11"/>
    <col min="15105" max="15105" width="5.7109375" style="11" customWidth="1"/>
    <col min="15106" max="15106" width="4.42578125" style="11" customWidth="1"/>
    <col min="15107" max="15107" width="20.42578125" style="11" customWidth="1"/>
    <col min="15108" max="15108" width="17.140625" style="11" customWidth="1"/>
    <col min="15109" max="15109" width="15.85546875" style="11" customWidth="1"/>
    <col min="15110" max="15122" width="5.28515625" style="11" customWidth="1"/>
    <col min="15123" max="15123" width="6.5703125" style="11" customWidth="1"/>
    <col min="15124" max="15124" width="6.28515625" style="11" customWidth="1"/>
    <col min="15125" max="15125" width="6.7109375" style="11" customWidth="1"/>
    <col min="15126" max="15126" width="7.7109375" style="11" customWidth="1"/>
    <col min="15127" max="15360" width="9.140625" style="11"/>
    <col min="15361" max="15361" width="5.7109375" style="11" customWidth="1"/>
    <col min="15362" max="15362" width="4.42578125" style="11" customWidth="1"/>
    <col min="15363" max="15363" width="20.42578125" style="11" customWidth="1"/>
    <col min="15364" max="15364" width="17.140625" style="11" customWidth="1"/>
    <col min="15365" max="15365" width="15.85546875" style="11" customWidth="1"/>
    <col min="15366" max="15378" width="5.28515625" style="11" customWidth="1"/>
    <col min="15379" max="15379" width="6.5703125" style="11" customWidth="1"/>
    <col min="15380" max="15380" width="6.28515625" style="11" customWidth="1"/>
    <col min="15381" max="15381" width="6.7109375" style="11" customWidth="1"/>
    <col min="15382" max="15382" width="7.7109375" style="11" customWidth="1"/>
    <col min="15383" max="15616" width="9.140625" style="11"/>
    <col min="15617" max="15617" width="5.7109375" style="11" customWidth="1"/>
    <col min="15618" max="15618" width="4.42578125" style="11" customWidth="1"/>
    <col min="15619" max="15619" width="20.42578125" style="11" customWidth="1"/>
    <col min="15620" max="15620" width="17.140625" style="11" customWidth="1"/>
    <col min="15621" max="15621" width="15.85546875" style="11" customWidth="1"/>
    <col min="15622" max="15634" width="5.28515625" style="11" customWidth="1"/>
    <col min="15635" max="15635" width="6.5703125" style="11" customWidth="1"/>
    <col min="15636" max="15636" width="6.28515625" style="11" customWidth="1"/>
    <col min="15637" max="15637" width="6.7109375" style="11" customWidth="1"/>
    <col min="15638" max="15638" width="7.7109375" style="11" customWidth="1"/>
    <col min="15639" max="15872" width="9.140625" style="11"/>
    <col min="15873" max="15873" width="5.7109375" style="11" customWidth="1"/>
    <col min="15874" max="15874" width="4.42578125" style="11" customWidth="1"/>
    <col min="15875" max="15875" width="20.42578125" style="11" customWidth="1"/>
    <col min="15876" max="15876" width="17.140625" style="11" customWidth="1"/>
    <col min="15877" max="15877" width="15.85546875" style="11" customWidth="1"/>
    <col min="15878" max="15890" width="5.28515625" style="11" customWidth="1"/>
    <col min="15891" max="15891" width="6.5703125" style="11" customWidth="1"/>
    <col min="15892" max="15892" width="6.28515625" style="11" customWidth="1"/>
    <col min="15893" max="15893" width="6.7109375" style="11" customWidth="1"/>
    <col min="15894" max="15894" width="7.7109375" style="11" customWidth="1"/>
    <col min="15895" max="16128" width="9.140625" style="11"/>
    <col min="16129" max="16129" width="5.7109375" style="11" customWidth="1"/>
    <col min="16130" max="16130" width="4.42578125" style="11" customWidth="1"/>
    <col min="16131" max="16131" width="20.42578125" style="11" customWidth="1"/>
    <col min="16132" max="16132" width="17.140625" style="11" customWidth="1"/>
    <col min="16133" max="16133" width="15.85546875" style="11" customWidth="1"/>
    <col min="16134" max="16146" width="5.28515625" style="11" customWidth="1"/>
    <col min="16147" max="16147" width="6.5703125" style="11" customWidth="1"/>
    <col min="16148" max="16148" width="6.28515625" style="11" customWidth="1"/>
    <col min="16149" max="16149" width="6.7109375" style="11" customWidth="1"/>
    <col min="16150" max="16150" width="7.7109375" style="11" customWidth="1"/>
    <col min="16151" max="16384" width="9.140625" style="11"/>
  </cols>
  <sheetData>
    <row r="2" spans="2:23" ht="29.25" customHeight="1" x14ac:dyDescent="0.25">
      <c r="C2" s="180" t="s">
        <v>39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2:23" ht="29.25" customHeight="1" x14ac:dyDescent="0.25">
      <c r="C3" s="13" t="s">
        <v>134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3" ht="6" customHeight="1" x14ac:dyDescent="0.2"/>
    <row r="5" spans="2:23" ht="13.5" customHeight="1" x14ac:dyDescent="0.3">
      <c r="B5" s="16"/>
      <c r="C5" s="17"/>
      <c r="D5" s="18"/>
      <c r="E5" s="18"/>
      <c r="F5" s="19" t="s">
        <v>40</v>
      </c>
      <c r="G5" s="20">
        <v>10</v>
      </c>
      <c r="K5" s="18"/>
      <c r="M5" s="19" t="s">
        <v>41</v>
      </c>
      <c r="N5" s="181">
        <v>84</v>
      </c>
      <c r="O5" s="182"/>
      <c r="P5" s="21" t="s">
        <v>42</v>
      </c>
      <c r="R5" s="22"/>
      <c r="S5" s="23"/>
      <c r="T5" s="24"/>
      <c r="U5" s="25"/>
      <c r="V5" s="26"/>
      <c r="W5" s="392"/>
    </row>
    <row r="6" spans="2:23" ht="8.25" customHeight="1" x14ac:dyDescent="0.2">
      <c r="B6" s="27"/>
      <c r="F6" s="11"/>
      <c r="G6" s="11"/>
      <c r="K6" s="11"/>
      <c r="R6" s="22"/>
      <c r="S6" s="22"/>
      <c r="T6" s="22"/>
      <c r="U6" s="22"/>
      <c r="V6" s="22"/>
      <c r="W6" s="392"/>
    </row>
    <row r="7" spans="2:23" ht="13.5" customHeight="1" x14ac:dyDescent="0.3">
      <c r="B7" s="18"/>
      <c r="C7" s="183" t="s">
        <v>136</v>
      </c>
      <c r="D7" s="183"/>
      <c r="E7" s="18"/>
      <c r="F7" s="19" t="s">
        <v>44</v>
      </c>
      <c r="G7" s="20">
        <v>11</v>
      </c>
      <c r="H7" s="11"/>
      <c r="K7" s="18"/>
      <c r="L7" s="18"/>
      <c r="M7" s="19" t="s">
        <v>45</v>
      </c>
      <c r="N7" s="181">
        <f>SUM(N5*2)</f>
        <v>168</v>
      </c>
      <c r="O7" s="182"/>
      <c r="P7" s="21" t="s">
        <v>42</v>
      </c>
      <c r="R7" s="22"/>
      <c r="S7" s="23"/>
      <c r="T7" s="24"/>
      <c r="U7" s="25"/>
      <c r="V7" s="26"/>
      <c r="W7" s="392"/>
    </row>
    <row r="8" spans="2:23" ht="8.25" customHeight="1" x14ac:dyDescent="0.2">
      <c r="B8" s="27"/>
      <c r="C8" s="183"/>
      <c r="D8" s="183"/>
      <c r="F8" s="11"/>
      <c r="G8" s="11"/>
      <c r="H8" s="11"/>
      <c r="I8" s="11"/>
      <c r="K8" s="27"/>
      <c r="R8" s="22"/>
      <c r="S8" s="22"/>
      <c r="T8" s="22"/>
      <c r="U8" s="22"/>
      <c r="V8" s="22"/>
      <c r="W8" s="392"/>
    </row>
    <row r="9" spans="2:23" ht="15" customHeight="1" x14ac:dyDescent="0.3">
      <c r="C9" s="183"/>
      <c r="D9" s="183"/>
      <c r="E9" s="28"/>
      <c r="F9" s="29"/>
      <c r="G9" s="19" t="s">
        <v>46</v>
      </c>
      <c r="H9" s="174">
        <v>110</v>
      </c>
      <c r="I9" s="175"/>
      <c r="J9" s="21" t="s">
        <v>47</v>
      </c>
      <c r="L9" s="18"/>
      <c r="M9" s="19" t="s">
        <v>48</v>
      </c>
      <c r="N9" s="181">
        <v>486</v>
      </c>
      <c r="O9" s="182"/>
      <c r="P9" s="21" t="s">
        <v>49</v>
      </c>
      <c r="Q9" s="18"/>
      <c r="R9" s="22"/>
      <c r="S9" s="23"/>
      <c r="T9" s="184"/>
      <c r="U9" s="184"/>
      <c r="V9" s="26"/>
      <c r="W9" s="392"/>
    </row>
    <row r="10" spans="2:23" s="30" customFormat="1" ht="6.75" customHeight="1" x14ac:dyDescent="0.25">
      <c r="F10" s="31"/>
      <c r="G10" s="17"/>
      <c r="H10" s="32"/>
      <c r="I10" s="32"/>
      <c r="K10" s="17"/>
      <c r="W10" s="33"/>
    </row>
    <row r="11" spans="2:23" s="30" customFormat="1" ht="12.75" customHeight="1" x14ac:dyDescent="0.3">
      <c r="B11" s="17"/>
      <c r="C11" s="30" t="s">
        <v>268</v>
      </c>
      <c r="D11" s="11"/>
      <c r="E11" s="11"/>
      <c r="F11" s="28"/>
      <c r="G11" s="19" t="s">
        <v>51</v>
      </c>
      <c r="H11" s="174">
        <v>350</v>
      </c>
      <c r="I11" s="175"/>
      <c r="J11" s="21" t="s">
        <v>63</v>
      </c>
      <c r="K11" s="17"/>
      <c r="W11" s="33"/>
    </row>
    <row r="12" spans="2:23" s="30" customFormat="1" ht="6.75" customHeight="1" x14ac:dyDescent="0.25">
      <c r="B12" s="33"/>
      <c r="F12" s="31"/>
      <c r="G12" s="17"/>
      <c r="H12" s="17"/>
      <c r="I12" s="17"/>
      <c r="K12" s="17"/>
      <c r="W12" s="33"/>
    </row>
    <row r="13" spans="2:23" ht="15" customHeight="1" x14ac:dyDescent="0.2">
      <c r="B13" s="176" t="s">
        <v>12</v>
      </c>
      <c r="C13" s="178" t="s">
        <v>53</v>
      </c>
      <c r="D13" s="178" t="s">
        <v>54</v>
      </c>
      <c r="E13" s="178" t="s">
        <v>55</v>
      </c>
      <c r="F13" s="168">
        <v>1</v>
      </c>
      <c r="G13" s="168">
        <v>2</v>
      </c>
      <c r="H13" s="168">
        <v>3</v>
      </c>
      <c r="I13" s="168" t="s">
        <v>281</v>
      </c>
      <c r="J13" s="168" t="s">
        <v>282</v>
      </c>
      <c r="K13" s="168">
        <v>5</v>
      </c>
      <c r="L13" s="168">
        <v>6</v>
      </c>
      <c r="M13" s="168">
        <v>7</v>
      </c>
      <c r="N13" s="168">
        <v>8</v>
      </c>
      <c r="O13" s="168">
        <v>9</v>
      </c>
      <c r="P13" s="168">
        <v>10</v>
      </c>
      <c r="Q13" s="168"/>
      <c r="R13" s="169"/>
      <c r="S13" s="170" t="s">
        <v>56</v>
      </c>
      <c r="T13" s="172" t="s">
        <v>57</v>
      </c>
      <c r="U13" s="166" t="s">
        <v>58</v>
      </c>
      <c r="V13" s="166" t="s">
        <v>59</v>
      </c>
    </row>
    <row r="14" spans="2:23" s="34" customFormat="1" ht="9.75" customHeight="1" x14ac:dyDescent="0.25">
      <c r="B14" s="177"/>
      <c r="C14" s="179"/>
      <c r="D14" s="179"/>
      <c r="E14" s="179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71"/>
      <c r="T14" s="173"/>
      <c r="U14" s="167"/>
      <c r="V14" s="167"/>
      <c r="W14" s="53"/>
    </row>
    <row r="15" spans="2:23" ht="20.25" customHeight="1" x14ac:dyDescent="0.2">
      <c r="B15" s="35">
        <v>1</v>
      </c>
      <c r="C15" s="36" t="str">
        <f>'St.k. 4'!B5</f>
        <v>Unda Egendorfa</v>
      </c>
      <c r="D15" s="36" t="str">
        <f>'St.k. 4'!C5</f>
        <v>Laidlesa</v>
      </c>
      <c r="E15" s="36" t="str">
        <f>'St.k. 4'!J5</f>
        <v>JSK Demora</v>
      </c>
      <c r="F15" s="37"/>
      <c r="G15" s="38"/>
      <c r="H15" s="38"/>
      <c r="I15" s="38"/>
      <c r="J15" s="38"/>
      <c r="K15" s="38"/>
      <c r="L15" s="38"/>
      <c r="M15" s="38"/>
      <c r="N15" s="39"/>
      <c r="O15" s="39"/>
      <c r="P15" s="39"/>
      <c r="Q15" s="39"/>
      <c r="R15" s="39"/>
      <c r="S15" s="39">
        <f>SUM(F15:R15)</f>
        <v>0</v>
      </c>
      <c r="T15" s="40">
        <v>74.84</v>
      </c>
      <c r="U15" s="39">
        <f>IF(ROUNDUP(T15,0)-$N$5&lt;=0,0,ROUNDUP((ROUNDUP(T15,0)-$N$5)/4,0))</f>
        <v>0</v>
      </c>
      <c r="V15" s="41">
        <f>S15+U15</f>
        <v>0</v>
      </c>
    </row>
    <row r="16" spans="2:23" s="42" customFormat="1" ht="20.25" customHeight="1" x14ac:dyDescent="0.25">
      <c r="B16" s="35">
        <v>2</v>
      </c>
      <c r="C16" s="36" t="str">
        <f>'St.k. 4'!B6</f>
        <v>Patrīcija Šermukšne</v>
      </c>
      <c r="D16" s="36" t="str">
        <f>'St.k. 4'!C6</f>
        <v>Alse</v>
      </c>
      <c r="E16" s="36" t="str">
        <f>'St.k. 4'!J6</f>
        <v>TJK</v>
      </c>
      <c r="F16" s="37"/>
      <c r="G16" s="35"/>
      <c r="H16" s="35"/>
      <c r="I16" s="35"/>
      <c r="J16" s="35"/>
      <c r="K16" s="35"/>
      <c r="L16" s="35"/>
      <c r="M16" s="35"/>
      <c r="N16" s="76"/>
      <c r="O16" s="76"/>
      <c r="P16" s="76"/>
      <c r="Q16" s="76"/>
      <c r="R16" s="76"/>
      <c r="S16" s="76">
        <f t="shared" ref="S16:S25" si="0">SUM(F16:R16)</f>
        <v>0</v>
      </c>
      <c r="T16" s="77">
        <v>79.459999999999994</v>
      </c>
      <c r="U16" s="76">
        <f t="shared" ref="U16:U25" si="1">IF(ROUNDUP(T16,0)-$N$5&lt;=0,0,ROUNDUP((ROUNDUP(T16,0)-$N$5)/4,0))</f>
        <v>0</v>
      </c>
      <c r="V16" s="78">
        <f t="shared" ref="V16:V25" si="2">S16+U16</f>
        <v>0</v>
      </c>
      <c r="W16" s="393"/>
    </row>
    <row r="17" spans="2:23" s="42" customFormat="1" ht="20.25" customHeight="1" x14ac:dyDescent="0.25">
      <c r="B17" s="35">
        <v>3</v>
      </c>
      <c r="C17" s="36" t="str">
        <f>'St.k. 4'!B7</f>
        <v>Zanda Vanaga</v>
      </c>
      <c r="D17" s="36" t="str">
        <f>'St.k. 4'!C7</f>
        <v>Grand Cru</v>
      </c>
      <c r="E17" s="36" t="str">
        <f>'St.k. 4'!J7</f>
        <v>SK Top Sport</v>
      </c>
      <c r="F17" s="37"/>
      <c r="G17" s="35">
        <v>4</v>
      </c>
      <c r="H17" s="35"/>
      <c r="I17" s="35"/>
      <c r="J17" s="35"/>
      <c r="K17" s="35">
        <v>4</v>
      </c>
      <c r="L17" s="35"/>
      <c r="M17" s="35"/>
      <c r="N17" s="76"/>
      <c r="O17" s="76"/>
      <c r="P17" s="76"/>
      <c r="Q17" s="76"/>
      <c r="R17" s="76"/>
      <c r="S17" s="76">
        <f t="shared" si="0"/>
        <v>8</v>
      </c>
      <c r="T17" s="77">
        <v>76.59</v>
      </c>
      <c r="U17" s="76">
        <f t="shared" si="1"/>
        <v>0</v>
      </c>
      <c r="V17" s="78">
        <f t="shared" si="2"/>
        <v>8</v>
      </c>
      <c r="W17" s="393"/>
    </row>
    <row r="18" spans="2:23" s="42" customFormat="1" ht="20.25" customHeight="1" x14ac:dyDescent="0.25">
      <c r="B18" s="35">
        <v>4</v>
      </c>
      <c r="C18" s="36" t="str">
        <f>'St.k. 4'!B8</f>
        <v>Mantas Šeškas</v>
      </c>
      <c r="D18" s="36" t="str">
        <f>'St.k. 4'!C8</f>
        <v>Juta</v>
      </c>
      <c r="E18" s="36" t="str">
        <f>'St.k. 4'!J8</f>
        <v>Zigmo žirgai</v>
      </c>
      <c r="F18" s="37"/>
      <c r="G18" s="35"/>
      <c r="H18" s="35"/>
      <c r="I18" s="35"/>
      <c r="J18" s="35"/>
      <c r="K18" s="35"/>
      <c r="L18" s="35"/>
      <c r="M18" s="35"/>
      <c r="N18" s="76"/>
      <c r="O18" s="76"/>
      <c r="P18" s="76"/>
      <c r="Q18" s="76"/>
      <c r="R18" s="76"/>
      <c r="S18" s="76">
        <f t="shared" si="0"/>
        <v>0</v>
      </c>
      <c r="T18" s="77">
        <v>72.03</v>
      </c>
      <c r="U18" s="76">
        <f t="shared" si="1"/>
        <v>0</v>
      </c>
      <c r="V18" s="78">
        <f t="shared" si="2"/>
        <v>0</v>
      </c>
      <c r="W18" s="393"/>
    </row>
    <row r="19" spans="2:23" s="42" customFormat="1" ht="20.25" customHeight="1" x14ac:dyDescent="0.25">
      <c r="B19" s="35">
        <v>5</v>
      </c>
      <c r="C19" s="36" t="str">
        <f>'St.k. 4'!B9</f>
        <v>Tadas Šeškas</v>
      </c>
      <c r="D19" s="36" t="str">
        <f>'St.k. 4'!C9</f>
        <v>Baterflay</v>
      </c>
      <c r="E19" s="36" t="str">
        <f>'St.k. 4'!J9</f>
        <v>Zigmo žirgai</v>
      </c>
      <c r="F19" s="37"/>
      <c r="G19" s="35"/>
      <c r="H19" s="35"/>
      <c r="I19" s="35">
        <v>4</v>
      </c>
      <c r="J19" s="35"/>
      <c r="K19" s="35"/>
      <c r="L19" s="35"/>
      <c r="M19" s="35"/>
      <c r="N19" s="76"/>
      <c r="O19" s="76" t="s">
        <v>276</v>
      </c>
      <c r="P19" s="76"/>
      <c r="Q19" s="76"/>
      <c r="R19" s="76"/>
      <c r="S19" s="76"/>
      <c r="T19" s="77"/>
      <c r="U19" s="76"/>
      <c r="V19" s="78" t="s">
        <v>276</v>
      </c>
      <c r="W19" s="393" t="s">
        <v>283</v>
      </c>
    </row>
    <row r="20" spans="2:23" s="42" customFormat="1" ht="20.25" customHeight="1" x14ac:dyDescent="0.25">
      <c r="B20" s="35">
        <v>6</v>
      </c>
      <c r="C20" s="36" t="str">
        <f>'St.k. 4'!B10</f>
        <v>Tadas Šeškas</v>
      </c>
      <c r="D20" s="36" t="str">
        <f>'St.k. 4'!C10</f>
        <v>Haris</v>
      </c>
      <c r="E20" s="36" t="str">
        <f>'St.k. 4'!J10</f>
        <v>Zigmo žirgai</v>
      </c>
      <c r="F20" s="37"/>
      <c r="G20" s="35"/>
      <c r="H20" s="35"/>
      <c r="I20" s="35"/>
      <c r="J20" s="35"/>
      <c r="K20" s="35"/>
      <c r="L20" s="35"/>
      <c r="M20" s="35"/>
      <c r="N20" s="76"/>
      <c r="O20" s="76"/>
      <c r="P20" s="76"/>
      <c r="Q20" s="76"/>
      <c r="R20" s="76"/>
      <c r="S20" s="76">
        <f t="shared" si="0"/>
        <v>0</v>
      </c>
      <c r="T20" s="77">
        <v>79.75</v>
      </c>
      <c r="U20" s="76">
        <f t="shared" si="1"/>
        <v>0</v>
      </c>
      <c r="V20" s="78">
        <f t="shared" si="2"/>
        <v>0</v>
      </c>
      <c r="W20" s="393"/>
    </row>
    <row r="21" spans="2:23" s="42" customFormat="1" ht="20.25" customHeight="1" x14ac:dyDescent="0.25">
      <c r="B21" s="35">
        <v>7</v>
      </c>
      <c r="C21" s="36" t="str">
        <f>'St.k. 4'!B11</f>
        <v>Andris Mežinskis</v>
      </c>
      <c r="D21" s="36" t="str">
        <f>'St.k. 4'!C11</f>
        <v>Gaigala</v>
      </c>
      <c r="E21" s="36" t="str">
        <f>'St.k. 4'!J11</f>
        <v>JSK Kentaura staļļi</v>
      </c>
      <c r="F21" s="37"/>
      <c r="G21" s="35"/>
      <c r="H21" s="35"/>
      <c r="I21" s="35"/>
      <c r="J21" s="35"/>
      <c r="K21" s="35"/>
      <c r="L21" s="35"/>
      <c r="M21" s="35"/>
      <c r="N21" s="76"/>
      <c r="O21" s="76"/>
      <c r="P21" s="76"/>
      <c r="Q21" s="76"/>
      <c r="R21" s="76"/>
      <c r="S21" s="76">
        <f t="shared" si="0"/>
        <v>0</v>
      </c>
      <c r="T21" s="77">
        <v>71.290000000000006</v>
      </c>
      <c r="U21" s="76">
        <f t="shared" si="1"/>
        <v>0</v>
      </c>
      <c r="V21" s="78">
        <f t="shared" si="2"/>
        <v>0</v>
      </c>
      <c r="W21" s="393"/>
    </row>
    <row r="22" spans="2:23" s="42" customFormat="1" ht="20.25" customHeight="1" x14ac:dyDescent="0.25">
      <c r="B22" s="35">
        <v>8</v>
      </c>
      <c r="C22" s="36" t="str">
        <f>'St.k. 4'!B12</f>
        <v>Justinas Stanys</v>
      </c>
      <c r="D22" s="36" t="str">
        <f>'St.k. 4'!C12</f>
        <v>Sanremo</v>
      </c>
      <c r="E22" s="36" t="str">
        <f>'St.k. 4'!J12</f>
        <v>Zigmo žirgai</v>
      </c>
      <c r="F22" s="37"/>
      <c r="G22" s="35"/>
      <c r="H22" s="35"/>
      <c r="I22" s="35"/>
      <c r="J22" s="35"/>
      <c r="K22" s="35"/>
      <c r="L22" s="35">
        <v>4</v>
      </c>
      <c r="M22" s="35"/>
      <c r="N22" s="76"/>
      <c r="O22" s="76"/>
      <c r="P22" s="76"/>
      <c r="Q22" s="76"/>
      <c r="R22" s="76"/>
      <c r="S22" s="76">
        <f t="shared" si="0"/>
        <v>4</v>
      </c>
      <c r="T22" s="77">
        <v>68.03</v>
      </c>
      <c r="U22" s="76">
        <f t="shared" si="1"/>
        <v>0</v>
      </c>
      <c r="V22" s="78">
        <f t="shared" si="2"/>
        <v>4</v>
      </c>
      <c r="W22" s="393"/>
    </row>
    <row r="23" spans="2:23" s="42" customFormat="1" ht="20.25" customHeight="1" x14ac:dyDescent="0.25">
      <c r="B23" s="35">
        <v>9</v>
      </c>
      <c r="C23" s="36" t="str">
        <f>'St.k. 4'!B13</f>
        <v>Artūras Stonkus</v>
      </c>
      <c r="D23" s="36" t="str">
        <f>'St.k. 4'!C13</f>
        <v>Kamaro</v>
      </c>
      <c r="E23" s="36" t="str">
        <f>'St.k. 4'!J13</f>
        <v>JSK Demora</v>
      </c>
      <c r="F23" s="37"/>
      <c r="G23" s="35"/>
      <c r="H23" s="35"/>
      <c r="I23" s="35"/>
      <c r="J23" s="35"/>
      <c r="K23" s="35"/>
      <c r="L23" s="35"/>
      <c r="M23" s="35"/>
      <c r="N23" s="76"/>
      <c r="O23" s="76"/>
      <c r="P23" s="76"/>
      <c r="Q23" s="76"/>
      <c r="R23" s="76"/>
      <c r="S23" s="76">
        <f t="shared" si="0"/>
        <v>0</v>
      </c>
      <c r="T23" s="77">
        <v>77.53</v>
      </c>
      <c r="U23" s="76">
        <f t="shared" si="1"/>
        <v>0</v>
      </c>
      <c r="V23" s="78">
        <f t="shared" si="2"/>
        <v>0</v>
      </c>
      <c r="W23" s="393"/>
    </row>
    <row r="24" spans="2:23" s="42" customFormat="1" ht="20.25" customHeight="1" x14ac:dyDescent="0.25">
      <c r="B24" s="35">
        <v>10</v>
      </c>
      <c r="C24" s="36" t="str">
        <f>'St.k. 4'!B14</f>
        <v>Diāna Miķelsone</v>
      </c>
      <c r="D24" s="36" t="str">
        <f>'St.k. 4'!C14</f>
        <v>Ak - Vo</v>
      </c>
      <c r="E24" s="36" t="str">
        <f>'St.k. 4'!J14</f>
        <v>JJS</v>
      </c>
      <c r="F24" s="37"/>
      <c r="G24" s="35"/>
      <c r="H24" s="35"/>
      <c r="I24" s="35"/>
      <c r="J24" s="35"/>
      <c r="K24" s="35"/>
      <c r="L24" s="35"/>
      <c r="M24" s="35"/>
      <c r="N24" s="76"/>
      <c r="O24" s="76"/>
      <c r="P24" s="76"/>
      <c r="Q24" s="76"/>
      <c r="R24" s="76"/>
      <c r="S24" s="76">
        <f t="shared" si="0"/>
        <v>0</v>
      </c>
      <c r="T24" s="77">
        <v>66.25</v>
      </c>
      <c r="U24" s="76">
        <f t="shared" si="1"/>
        <v>0</v>
      </c>
      <c r="V24" s="78">
        <f t="shared" si="2"/>
        <v>0</v>
      </c>
      <c r="W24" s="393"/>
    </row>
    <row r="25" spans="2:23" s="42" customFormat="1" ht="20.25" customHeight="1" x14ac:dyDescent="0.25">
      <c r="B25" s="35">
        <v>11</v>
      </c>
      <c r="C25" s="36" t="str">
        <f>'St.k. 4'!B15</f>
        <v>Paula Grasmane-Laše</v>
      </c>
      <c r="D25" s="36" t="str">
        <f>'St.k. 4'!C15</f>
        <v>Gerda</v>
      </c>
      <c r="E25" s="36" t="str">
        <f>'St.k. 4'!J15</f>
        <v>JSK Montepals</v>
      </c>
      <c r="F25" s="37"/>
      <c r="G25" s="35"/>
      <c r="H25" s="35"/>
      <c r="I25" s="35"/>
      <c r="J25" s="35"/>
      <c r="K25" s="35"/>
      <c r="L25" s="35"/>
      <c r="M25" s="35"/>
      <c r="N25" s="76"/>
      <c r="O25" s="76"/>
      <c r="P25" s="76"/>
      <c r="Q25" s="76"/>
      <c r="R25" s="76"/>
      <c r="S25" s="76">
        <f t="shared" si="0"/>
        <v>0</v>
      </c>
      <c r="T25" s="77">
        <v>71.47</v>
      </c>
      <c r="U25" s="76">
        <f t="shared" si="1"/>
        <v>0</v>
      </c>
      <c r="V25" s="78">
        <f t="shared" si="2"/>
        <v>0</v>
      </c>
      <c r="W25" s="393"/>
    </row>
    <row r="26" spans="2:23" x14ac:dyDescent="0.2">
      <c r="F26" s="151"/>
      <c r="G26" s="150"/>
      <c r="H26" s="150"/>
      <c r="I26" s="150"/>
      <c r="K26" s="150"/>
      <c r="V26" s="51" t="s">
        <v>262</v>
      </c>
      <c r="W26" s="394"/>
    </row>
    <row r="27" spans="2:23" x14ac:dyDescent="0.2">
      <c r="D27" s="51" t="s">
        <v>66</v>
      </c>
      <c r="E27" s="51"/>
      <c r="F27" s="43"/>
      <c r="G27" s="43"/>
      <c r="H27" s="43"/>
      <c r="I27" s="43"/>
      <c r="J27" s="51"/>
      <c r="K27" s="43"/>
      <c r="L27" s="51" t="s">
        <v>261</v>
      </c>
      <c r="M27" s="51"/>
      <c r="N27" s="51"/>
      <c r="V27" s="51" t="s">
        <v>263</v>
      </c>
      <c r="W27" s="394"/>
    </row>
    <row r="28" spans="2:23" x14ac:dyDescent="0.2">
      <c r="D28" s="51" t="s">
        <v>68</v>
      </c>
      <c r="E28" s="51"/>
      <c r="F28" s="43"/>
      <c r="G28" s="43"/>
      <c r="H28" s="43"/>
      <c r="I28" s="43"/>
      <c r="J28" s="51"/>
      <c r="K28" s="43"/>
      <c r="L28" s="51" t="s">
        <v>31</v>
      </c>
      <c r="M28" s="51"/>
      <c r="N28" s="51"/>
    </row>
  </sheetData>
  <mergeCells count="29">
    <mergeCell ref="C2:T2"/>
    <mergeCell ref="N5:O5"/>
    <mergeCell ref="C7:D9"/>
    <mergeCell ref="N7:O7"/>
    <mergeCell ref="H9:I9"/>
    <mergeCell ref="N9:O9"/>
    <mergeCell ref="T9:U9"/>
    <mergeCell ref="O13:O14"/>
    <mergeCell ref="H11:I11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V13:V14"/>
    <mergeCell ref="P13:P14"/>
    <mergeCell ref="Q13:Q14"/>
    <mergeCell ref="R13:R14"/>
    <mergeCell ref="S13:S14"/>
    <mergeCell ref="T13:T14"/>
    <mergeCell ref="U13:U14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Mast.l. (2)</vt:lpstr>
      <vt:lpstr>St.k. 1.</vt:lpstr>
      <vt:lpstr>prot. 1.</vt:lpstr>
      <vt:lpstr>St.k. 2</vt:lpstr>
      <vt:lpstr>prot.  2</vt:lpstr>
      <vt:lpstr>St.k. 3</vt:lpstr>
      <vt:lpstr>prot. 3.</vt:lpstr>
      <vt:lpstr>St.k. 4</vt:lpstr>
      <vt:lpstr>prot.  4</vt:lpstr>
      <vt:lpstr>Jump-off 4</vt:lpstr>
      <vt:lpstr>St.k. 5</vt:lpstr>
      <vt:lpstr>prot. 5</vt:lpstr>
      <vt:lpstr>St.k. 6</vt:lpstr>
      <vt:lpstr>prot.6</vt:lpstr>
      <vt:lpstr>'Jump-off 4'!Print_Area</vt:lpstr>
      <vt:lpstr>'St.k. 1.'!Print_Area</vt:lpstr>
      <vt:lpstr>'prot.  2'!Print_Titles</vt:lpstr>
      <vt:lpstr>'prot.  4'!Print_Titles</vt:lpstr>
      <vt:lpstr>'prot. 1.'!Print_Titles</vt:lpstr>
      <vt:lpstr>'prot. 3.'!Print_Titles</vt:lpstr>
      <vt:lpstr>'prot. 5'!Print_Titles</vt:lpstr>
      <vt:lpstr>prot.6!Print_Titles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 Līvmane</dc:creator>
  <cp:lastModifiedBy>Sana Līvmane</cp:lastModifiedBy>
  <cp:lastPrinted>2014-09-27T15:21:58Z</cp:lastPrinted>
  <dcterms:created xsi:type="dcterms:W3CDTF">2014-05-26T06:59:08Z</dcterms:created>
  <dcterms:modified xsi:type="dcterms:W3CDTF">2014-09-27T15:27:21Z</dcterms:modified>
</cp:coreProperties>
</file>